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lio/Desktop/PARA PUBLICAR PRONTO/"/>
    </mc:Choice>
  </mc:AlternateContent>
  <xr:revisionPtr revIDLastSave="0" documentId="13_ncr:1_{29E80D35-6A89-C243-B155-8A003AB19E4B}" xr6:coauthVersionLast="46" xr6:coauthVersionMax="46" xr10:uidLastSave="{00000000-0000-0000-0000-000000000000}"/>
  <bookViews>
    <workbookView xWindow="0" yWindow="500" windowWidth="30720" windowHeight="17240" xr2:uid="{00000000-000D-0000-FFFF-FFFF00000000}"/>
  </bookViews>
  <sheets>
    <sheet name="NOM-011" sheetId="1" r:id="rId1"/>
    <sheet name="grafico" sheetId="2" r:id="rId2"/>
  </sheets>
  <definedNames>
    <definedName name="_xlnm.Print_Area" localSheetId="0">'NOM-011'!$A$1:$K$214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1" l="1"/>
  <c r="J7" i="1"/>
  <c r="G10" i="1"/>
  <c r="J10" i="1"/>
  <c r="G18" i="1"/>
  <c r="J18" i="1"/>
  <c r="I28" i="1"/>
  <c r="G28" i="1"/>
  <c r="J28" i="1"/>
  <c r="J5" i="1"/>
  <c r="D203" i="1"/>
  <c r="G38" i="1"/>
  <c r="J38" i="1"/>
  <c r="J33" i="1"/>
  <c r="D204" i="1"/>
  <c r="G48" i="1"/>
  <c r="J48" i="1"/>
  <c r="G54" i="1"/>
  <c r="J54" i="1"/>
  <c r="J40" i="1"/>
  <c r="D205" i="1"/>
  <c r="G68" i="1"/>
  <c r="J68" i="1"/>
  <c r="G71" i="1"/>
  <c r="J71" i="1"/>
  <c r="G83" i="1"/>
  <c r="J83" i="1"/>
  <c r="J66" i="1"/>
  <c r="D207" i="1"/>
  <c r="G103" i="1"/>
  <c r="J103" i="1"/>
  <c r="J85" i="1"/>
  <c r="D208" i="1"/>
  <c r="G115" i="1"/>
  <c r="J115" i="1"/>
  <c r="G141" i="1"/>
  <c r="J141" i="1"/>
  <c r="J105" i="1"/>
  <c r="D209" i="1"/>
  <c r="G148" i="1"/>
  <c r="J148" i="1"/>
  <c r="J146" i="1"/>
  <c r="D210" i="1"/>
  <c r="G162" i="1"/>
  <c r="J162" i="1"/>
  <c r="J154" i="1"/>
  <c r="D211" i="1"/>
  <c r="G171" i="1"/>
  <c r="J171" i="1"/>
  <c r="J169" i="1"/>
  <c r="D212" i="1"/>
  <c r="G189" i="1"/>
  <c r="J189" i="1"/>
  <c r="J187" i="1"/>
  <c r="D213" i="1"/>
  <c r="D214" i="1"/>
  <c r="J199" i="1"/>
  <c r="J185" i="1"/>
  <c r="J181" i="1"/>
  <c r="J177" i="1"/>
  <c r="J174" i="1"/>
  <c r="J167" i="1"/>
  <c r="J156" i="1"/>
  <c r="J152" i="1"/>
  <c r="J144" i="1"/>
  <c r="J138" i="1"/>
  <c r="J135" i="1"/>
  <c r="J129" i="1"/>
  <c r="J118" i="1"/>
  <c r="J97" i="1"/>
  <c r="J90" i="1"/>
  <c r="J87" i="1"/>
  <c r="J78" i="1"/>
  <c r="J63" i="1"/>
  <c r="J60" i="1"/>
  <c r="J57" i="1"/>
  <c r="J51" i="1"/>
  <c r="J31" i="1"/>
  <c r="I199" i="1"/>
  <c r="H199" i="1"/>
  <c r="G199" i="1"/>
  <c r="I189" i="1"/>
  <c r="H189" i="1"/>
  <c r="I185" i="1"/>
  <c r="H185" i="1"/>
  <c r="G185" i="1"/>
  <c r="I181" i="1"/>
  <c r="H181" i="1"/>
  <c r="G181" i="1"/>
  <c r="I177" i="1"/>
  <c r="H177" i="1"/>
  <c r="G177" i="1"/>
  <c r="I174" i="1"/>
  <c r="H174" i="1"/>
  <c r="G174" i="1"/>
  <c r="I171" i="1"/>
  <c r="H171" i="1"/>
  <c r="I167" i="1"/>
  <c r="H167" i="1"/>
  <c r="G167" i="1"/>
  <c r="I162" i="1"/>
  <c r="H162" i="1"/>
  <c r="I156" i="1"/>
  <c r="H156" i="1"/>
  <c r="G156" i="1"/>
  <c r="I152" i="1"/>
  <c r="H152" i="1"/>
  <c r="G152" i="1"/>
  <c r="I148" i="1"/>
  <c r="H148" i="1"/>
  <c r="I144" i="1"/>
  <c r="G144" i="1"/>
  <c r="H144" i="1"/>
  <c r="I141" i="1"/>
  <c r="H141" i="1"/>
  <c r="G138" i="1"/>
  <c r="I138" i="1"/>
  <c r="H138" i="1"/>
  <c r="G135" i="1"/>
  <c r="I135" i="1"/>
  <c r="H135" i="1"/>
  <c r="G129" i="1"/>
  <c r="I129" i="1"/>
  <c r="H129" i="1"/>
  <c r="I118" i="1"/>
  <c r="G118" i="1"/>
  <c r="H118" i="1"/>
  <c r="I115" i="1"/>
  <c r="H115" i="1"/>
  <c r="I103" i="1"/>
  <c r="H103" i="1"/>
  <c r="I97" i="1"/>
  <c r="G97" i="1"/>
  <c r="H97" i="1"/>
  <c r="I90" i="1"/>
  <c r="H90" i="1"/>
  <c r="G90" i="1"/>
  <c r="I87" i="1"/>
  <c r="H87" i="1"/>
  <c r="G87" i="1"/>
  <c r="I83" i="1"/>
  <c r="H83" i="1"/>
  <c r="I78" i="1"/>
  <c r="H78" i="1"/>
  <c r="G78" i="1"/>
  <c r="I71" i="1"/>
  <c r="H71" i="1"/>
  <c r="I68" i="1"/>
  <c r="H68" i="1"/>
  <c r="I63" i="1"/>
  <c r="H63" i="1"/>
  <c r="G63" i="1"/>
  <c r="I60" i="1"/>
  <c r="H60" i="1"/>
  <c r="G60" i="1"/>
  <c r="I57" i="1"/>
  <c r="H57" i="1"/>
  <c r="G57" i="1"/>
  <c r="I54" i="1"/>
  <c r="H54" i="1"/>
  <c r="I51" i="1"/>
  <c r="H51" i="1"/>
  <c r="G51" i="1"/>
  <c r="I48" i="1"/>
  <c r="H48" i="1"/>
  <c r="I38" i="1"/>
  <c r="H38" i="1"/>
  <c r="I31" i="1"/>
  <c r="H31" i="1"/>
  <c r="G31" i="1"/>
  <c r="H28" i="1"/>
  <c r="I18" i="1"/>
  <c r="H18" i="1"/>
  <c r="H7" i="1"/>
  <c r="I7" i="1"/>
  <c r="I10" i="1"/>
  <c r="H10" i="1"/>
</calcChain>
</file>

<file path=xl/sharedStrings.xml><?xml version="1.0" encoding="utf-8"?>
<sst xmlns="http://schemas.openxmlformats.org/spreadsheetml/2006/main" count="456" uniqueCount="162">
  <si>
    <t>NOM-011-STPS-2001 Ruido en los centros de trabajo Condiciones de seguridad e higiene</t>
  </si>
  <si>
    <t>Indicador</t>
  </si>
  <si>
    <t>Tipo de Verificación</t>
  </si>
  <si>
    <t>¿Se cuenta con un programa de conservación de la audición aplicable a las áreas del centro de trabajo donde se encuentren trabajadores expuestos a niveles de 85 decibeles (A) y mayores?</t>
  </si>
  <si>
    <t>x</t>
  </si>
  <si>
    <t>¿Se mantiene actualizado el programa de conservación de la audición, necesario para el control y prevención de las alteraciones de la salud de los trabajadores?</t>
  </si>
  <si>
    <t>¿Se elabora un cronograma de actividades para el desarrollo de la implementación del programa de conservación de la audición?</t>
  </si>
  <si>
    <t>¿Se cuenta con el cálculo del tiempo máximo permisible de exposición de los trabajadores, para cuando el nivel de exposición al ruido (NER) está entre 90 y 105 decibeles?</t>
  </si>
  <si>
    <t>4.1.1</t>
  </si>
  <si>
    <t>¿Ingresa toda persona con equipo de protección personal a las áreas con señalamientos de uso obligatorio?</t>
  </si>
  <si>
    <t>4.2.1</t>
  </si>
  <si>
    <t>¿Se colocan señalamientos de uso obligatorio de equipo de protección personal auditiva en la entrada de las áreas donde los NSA sean iguales o superiores a 85 decibeles (A)?</t>
  </si>
  <si>
    <t>¿Se considera que los centros de trabajo de nueva creación estén planeados, instalados, organizados y puestos en funcionamiento, de modo que la exposición a ruido de los trabajadores no exceda los límites máximos permisibles de exposición?</t>
  </si>
  <si>
    <t>Reconocimiento</t>
  </si>
  <si>
    <t>¿Se realiza el reconocimiento del ruido en todas las áreas del centro de trabajo donde haya trabajadores expuestos a niveles sonoros iguales o superiores a 80 decibeles (A), incluyendo sus características y componentes de frecuencia?</t>
  </si>
  <si>
    <t>4.1.2</t>
  </si>
  <si>
    <t>¿Se consideran en el reconocimiento las características y componentes de frecuencia para medir el nivel de exposición al ruido y el nivel de presión acústica?</t>
  </si>
  <si>
    <t>4.1.3</t>
  </si>
  <si>
    <t>4.1.4</t>
  </si>
  <si>
    <t>Evaluación</t>
  </si>
  <si>
    <t>4.2.2</t>
  </si>
  <si>
    <t>4.2.3</t>
  </si>
  <si>
    <t>Control</t>
  </si>
  <si>
    <t>4.3.1</t>
  </si>
  <si>
    <t>4.3.2</t>
  </si>
  <si>
    <t>4.3.3</t>
  </si>
  <si>
    <t>4.3.4</t>
  </si>
  <si>
    <t>4.3.5</t>
  </si>
  <si>
    <t>¿Se sustentan por escrito las medidas de control adoptadas en un análisis técnico para su implementación, así como en una evaluación que se practique dentro de los 30 días posteriores a su aplicación, para verificar su efectividad?</t>
  </si>
  <si>
    <t>4.3.6</t>
  </si>
  <si>
    <t>¿Se tiene especial cuidado de que las medidas de control que se adopten no produzcan nuevos riesgos a los trabajadores?</t>
  </si>
  <si>
    <t>4.3.7</t>
  </si>
  <si>
    <t>¿Están sustentadas por escrito las medidas de control
relacionadas con los centros de trabajo de nueva creación o con la modificación de procesos, en un análisis técnico para su implantación y en una evaluación posterior para verificar su efectividad?</t>
  </si>
  <si>
    <t>¿Se vigila la salud de los trabajadores expuestos a ruido?</t>
  </si>
  <si>
    <t>¿Se llevan a cabo exámenes médicos anuales específicos a cada trabajador expuesto a niveles de ruido de 85 decibeles (A) y mayores?</t>
  </si>
  <si>
    <t>¿Se proporciona el equipo de protección personal auditiva a todos los trabajadores expuestos a niveles sonoros iguales o superiores a 85 decibeles?</t>
  </si>
  <si>
    <t>¿Se informa a cada trabajador sobre los resultados de la
vigilancia a su salud?</t>
  </si>
  <si>
    <t>¿Se informa y orienta a los trabajadores sobre las posibles alteraciones a la salud por la exposición a ruido, y sobre la forma de evitarlas o atenuarlas?</t>
  </si>
  <si>
    <t>cumple</t>
  </si>
  <si>
    <t>N</t>
  </si>
  <si>
    <t>NA</t>
  </si>
  <si>
    <t>S</t>
  </si>
  <si>
    <t xml:space="preserve"> 8.8.3</t>
  </si>
  <si>
    <t>8.8.1</t>
  </si>
  <si>
    <t>8  Registros administrativos</t>
  </si>
  <si>
    <t>8.5.2</t>
  </si>
  <si>
    <t>8.5.1</t>
  </si>
  <si>
    <t>7  Capacitación e información</t>
  </si>
  <si>
    <t>8.4.1</t>
  </si>
  <si>
    <t>6  Equipo de protección personal</t>
  </si>
  <si>
    <t>5  Seguimiento a la salud</t>
  </si>
  <si>
    <t>8.7.2</t>
  </si>
  <si>
    <t xml:space="preserve"> 8.7.3</t>
  </si>
  <si>
    <t>7.3 y 8.7.1</t>
  </si>
  <si>
    <t>8.7.1</t>
  </si>
  <si>
    <t>OBSERVACIONES</t>
  </si>
  <si>
    <t>8.2.2</t>
  </si>
  <si>
    <t>8.3.1</t>
  </si>
  <si>
    <t>8.2.1</t>
  </si>
  <si>
    <t>4  Reconocimiento, evaluación y control</t>
  </si>
  <si>
    <t>8.7.4</t>
  </si>
  <si>
    <t>8.4.4</t>
  </si>
  <si>
    <t>5.3 y Apéndice A</t>
  </si>
  <si>
    <t>3  Medidas de seguridad</t>
  </si>
  <si>
    <t>8.4.3</t>
  </si>
  <si>
    <t>2  Procedimientos</t>
  </si>
  <si>
    <t>8.8.2</t>
  </si>
  <si>
    <t>1  Programas</t>
  </si>
  <si>
    <t>RESUMEN DE CUMPLIMIENTO</t>
  </si>
  <si>
    <t>%</t>
  </si>
  <si>
    <t>Cumplimiento Global</t>
  </si>
  <si>
    <t>Referencia legal</t>
  </si>
  <si>
    <t>📖</t>
  </si>
  <si>
    <t>👁‍🗨</t>
  </si>
  <si>
    <t>4.3 Control</t>
  </si>
  <si>
    <t>4.2 Evaluación</t>
  </si>
  <si>
    <t>4.1 Reconocimiento</t>
  </si>
  <si>
    <t>Verificar que en  la elaboración del programa de conservación de la audición se considere los siguientes elementos referentes a:</t>
  </si>
  <si>
    <t>* La naturaleza del trabajo.</t>
  </si>
  <si>
    <t>* Las posibles alteraciones a la salud.</t>
  </si>
  <si>
    <t>Verificar que se incluyen en el programa de conservación de la audición los siguientes puntos:</t>
  </si>
  <si>
    <t>* La evaluación del nivel sonoro (NSA promedio) o el nivel sonoro continuo equivalente (NSCEA,T) y la
determinación del nivel de exposición a ruido (NER).</t>
  </si>
  <si>
    <t>* El equipo de protección personal auditiva.</t>
  </si>
  <si>
    <t>* La capacitación y el adiestramiento.</t>
  </si>
  <si>
    <t>* La vigilancia a la salud.</t>
  </si>
  <si>
    <t>* El control.</t>
  </si>
  <si>
    <t>Verificar que se cuenta con procedimientos respecto al equipo de protección personal auditiva referentes a:</t>
  </si>
  <si>
    <t>* La selección técnica y médica.</t>
  </si>
  <si>
    <t>Verificar que ningún trabajador se exponga a niveles de ruido mayores a los límites máximos permisibles:</t>
  </si>
  <si>
    <t>* 96 decibeles para un periodo de exposición de dos horas.</t>
  </si>
  <si>
    <t>* 99 decibeles para un periodo de exposición de una hora.</t>
  </si>
  <si>
    <t>Apéndice A</t>
  </si>
  <si>
    <t>¿Se planea cualquier modificación a un proceso en un centro de trabajo, de tal manera que desde su instalación, organización y puesta en funcionamiento, la exposición a ruido de los trabajadores no exceda los límites máximos permisibles de exposición?</t>
  </si>
  <si>
    <t>Vrificar que se efectúa el reconocimiento del nivel sonoro (NSA) promedio considerando en esta etapa:</t>
  </si>
  <si>
    <t>* La identificación de las áreas y fuentes emisoras, usando durante el recorrido un sonómetro para conocer el NSA instantáneo.</t>
  </si>
  <si>
    <t>* La selección del método para efectuar la evaluación de la exposición a ruido en las áreas de trabajo.</t>
  </si>
  <si>
    <t>* La determinación de la instrumentación de acuerdo con el método seleccionado para efectuar la evaluación de la exposición a ruido en las áreas de trabajo.</t>
  </si>
  <si>
    <t>Verificar que se  considera en el reconocimiento del nivel de presión acústica (NPA) en bandas de octava:</t>
  </si>
  <si>
    <t>* La identificación de áreas con nivel sonoro (NSA) mayor o igual a 80 decibeles.</t>
  </si>
  <si>
    <t>* La identificación de áreas en donde la exposición a ruido de los trabajadores sea representativa.</t>
  </si>
  <si>
    <t>Veriicar e efectúa la evaluación del nivel sonoro (NSA) promedio o del nivel sonoro continuo equivalente (NSCEA,T) y la determinación del nivel de exposición a ruido (NER) considerando en esta etapa:</t>
  </si>
  <si>
    <t>* El empleo de los métodos de evaluación e instrumentos de medición establecidos en el Apéndice B.</t>
  </si>
  <si>
    <t>Verificar si se considera en la evaluación del nivel de presión acústica (NPA) en bandas de octava:</t>
  </si>
  <si>
    <t>* La cuantificación de los niveles de presión acústica (NPA) y el registro de sus resultados en la documentación del programa.</t>
  </si>
  <si>
    <t>¿Se  aplican las medidas de control de tipo técnico oadministrativo, cuando el nivel de exposición al ruido (NER) supera los límites máximos permisibles que se señalan en la tabla A.1, a efecto de mantener la exposición de los trabajadores dentro de lo permisible?</t>
  </si>
  <si>
    <t>Verificar que se  aplican como medidas técnicas de control para mantener la exposición de los trabajadores dentro de los límites máximos permisibles:</t>
  </si>
  <si>
    <t>* La ejecución de labores de mantenimiento preventivo y
correctivo de las fuentes generadoras de ruido.</t>
  </si>
  <si>
    <t>* La sustitución o modificación de equipos o procesos.</t>
  </si>
  <si>
    <t>* La reducción de las fuerzas generadoras del ruido.</t>
  </si>
  <si>
    <t>* El acondicionamiento acústico de las superficies interiores de los recintos.</t>
  </si>
  <si>
    <t>* La instalación de cabinas, envolventes o barreras totales o parciales, interpuestas entre las fuentes sonoras y los receptores.</t>
  </si>
  <si>
    <t>* El tratamiento de las trayectorias de propagación del ruido y de las vibraciones, por aislamientos de las máquinas y elementos.</t>
  </si>
  <si>
    <t>* La distribución planificada y adecuada del equipo en la planta.</t>
  </si>
  <si>
    <t>Verificar que se  aplican como medidas administrativas de control para mantener la exposición de los trabajadores dentro de los límites máximos permisibles:</t>
  </si>
  <si>
    <t>* El manejo de los tiempos de exposición.</t>
  </si>
  <si>
    <t>* La programación de la producción.</t>
  </si>
  <si>
    <t>* Otros métodos administrativos.</t>
  </si>
  <si>
    <t>8.7.1 ( b )</t>
  </si>
  <si>
    <t>8.7.1 ( a )</t>
  </si>
  <si>
    <t xml:space="preserve">8.7.1 </t>
  </si>
  <si>
    <t>Verificar que el equipo de protección personal auditiva:</t>
  </si>
  <si>
    <t>* Considera el factor de reducción (R) o nivel de ruido
efectivo en ponderación A (NRE).</t>
  </si>
  <si>
    <t>* Cuenta con la certificación otorgada por un organismo de certificación.</t>
  </si>
  <si>
    <t xml:space="preserve">* Cuenta con la garantía del equipo, que establece el nivel de atenuación de ruido expedida por el fabricante o proveedor del equipo de protección personal auditiva, en caso de no existir un organismo de certificación. </t>
  </si>
  <si>
    <t>Verificar que se determina el factor de reducción (R) o el nivel de ruido efectivo en ponderación A(NRE), proporcionada por el equipo de protección personal auditiva, mediante:</t>
  </si>
  <si>
    <t>* El modelo por bandas de octava.</t>
  </si>
  <si>
    <t>* El modelo con mediciones de ruido en decibeles (A).</t>
  </si>
  <si>
    <t xml:space="preserve"> Apendice D</t>
  </si>
  <si>
    <t>8.4.2 y  apendice D</t>
  </si>
  <si>
    <t>Verificar que se dispone de los registros administrativos relativos al programa de conservación de la audición de los registros que a continuación se indican:</t>
  </si>
  <si>
    <t>* El programa de capacitación y adiestramiento.</t>
  </si>
  <si>
    <t>* Las medidas técnicas y administrativas de control
adoptadas.</t>
  </si>
  <si>
    <t>* Las conclusiones.</t>
  </si>
  <si>
    <t>* Los métodos generales y específicos de prevención y control.</t>
  </si>
  <si>
    <t>* El tiempo y la frecuencia de exposición de los trabajadores.</t>
  </si>
  <si>
    <t>* Las características de las fuentes emisoras (magnitud y componentes de frecuencia del ruido).</t>
  </si>
  <si>
    <t>* La evaluación del nivel de presión acústica (NPA), en bandas de octava.</t>
  </si>
  <si>
    <t>* La documentación correspondiente a cada uno de los elementos arriba indicados.</t>
  </si>
  <si>
    <t>* La capacitación de los trabajadores en su uso, mantenimiento, limpieza, cuidado, reemplazo y limitaciones.</t>
  </si>
  <si>
    <t>* La supervisión de uso del equipo por parte de los trabajadores.</t>
  </si>
  <si>
    <t>* 90 decibeles para un periodo de exposición de ocho horas.</t>
  </si>
  <si>
    <t>* 93 decibeles para un periodo de exposición de cuatro horas.</t>
  </si>
  <si>
    <t>* 102 decibeles para un periodo de exposición de media hora.</t>
  </si>
  <si>
    <t>*105 decibeles para un periodo de exposición de quince minutos.</t>
  </si>
  <si>
    <t>* La identificación de los trabajadores con exposición potencial a ruido.</t>
  </si>
  <si>
    <t>¿Se realiza la evaluación del ruido en todas las áreas del centro de trabajo donde haya trabajadores expuestos a niveles sonoros iguales o superiores a 80 decibeles (A), incluyendo sus características y componentes de frecuencia?</t>
  </si>
  <si>
    <t>¿Se considera en la evaluación las características y  componentes de frecuencia para medir el nivel de exposición al ruido y el nivel de presión acústica?</t>
  </si>
  <si>
    <t>* La determinación de los niveles de exposición a ruido (NER) aplicando cualquiera de los métodos establecidos en el Apéndice B..</t>
  </si>
  <si>
    <t>* El registro de los resultados en la documentación del  programa de conservación de la audición.</t>
  </si>
  <si>
    <t>* La repetición del reconocimiento y evaluación del NER cuando las exposiciones a ruido igualen o excedan 80 decibeles, cada dos años o dentro de los noventa días
posteriores a un cambio de producción, procesos, equipos, controles u otros cambios, que puedan ocasionar variaciones en los resultados del estudio anterior.</t>
  </si>
  <si>
    <t>* El empleo de métodos de evaluación e instrumentos de medición señalados en el Apéndice C.</t>
  </si>
  <si>
    <t>* La repetición del reconocimiento y evaluación de los niveles de presión acústica (NPA) cada dos año o dentro de los noventa días posteriores a un cambio de producción, proceso, equipos, controles u otros cambios que puedan ocasionar variaciones en los resultados del estudio.</t>
  </si>
  <si>
    <t>Verificar que se  implementan medidas técnicas de control, cuando el nivel de exposición al ruido (NER) es superior a 105 decibeles, como:</t>
  </si>
  <si>
    <t>* La realización de labores de mantenimiento preventivo y
correctivo de las fuentes generadoras de ruido.</t>
  </si>
  <si>
    <t>* La modificación de los componentes de frecuencia con mayor posibilidad de daño a la salud de los trabajadores.</t>
  </si>
  <si>
    <t>* La distribución planificada y adecuada, del equipo en la planta.</t>
  </si>
  <si>
    <t>¿Se informa y orienta a la Comisión de Seguridad e Higiene del centro de trabajo sobre las posibles alteraciones a la salud de los trabajadores por la exposición a ruido, y sobre la forma de evitarlas o atenuarlas?</t>
  </si>
  <si>
    <t>¿Son instruidos los trabajadores expuestos a niveles de exposición a ruido (NER) iguales o superiores a 80 decibeles (A) respecto de las medidas de control, mediante un programa de capacitación acerca de los efectos a la salud, niveles máximos permisibles de exposición, medidas de protección y de exámenes audiométricos, así como de los sitios de trabajo que presenten condiciones críticas de exposición?</t>
  </si>
  <si>
    <t>¿Está actualizada la información proporcionada en el programa de capacitación, incluyendo prácticas de trabajo y del uso, cuidado, mantenimiento, limpieza, reemplazo y limitaciones de los equipos de protección auditiva?</t>
  </si>
  <si>
    <t>¿Se conserva la documentación del programa de conservación de la audición, con la información registrada durante los últimos cinco años?</t>
  </si>
  <si>
    <t>* Los estudios de reconocimiento, evaluación y determinación de nivel sonoro (NSA), nivel sonoro continuo equivalente (NSCEA,T), nivel de exposición a uido (NER) y nivel de presión acústica (NPA).</t>
  </si>
  <si>
    <t>* Los documentos que amparan el reconocimiento y evaluaciones donde haya trabajadores expuestos al ruido.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</si>
</sst>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0.00%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 tint="-4.9989318521683403E-2"/>
      <name val="Calibri"/>
      <family val="2"/>
      <scheme val="minor"/>
    </font>
    <font>
      <b/>
      <sz val="15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top"/>
    </xf>
    <xf numFmtId="0" fontId="0" fillId="0" borderId="0" xfId="0" applyFill="1" applyAlignment="1">
      <alignment vertical="top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vertical="top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top" wrapText="1"/>
    </xf>
    <xf numFmtId="0" fontId="0" fillId="0" borderId="0" xfId="0" applyFill="1" applyAlignment="1">
      <alignment vertical="top" wrapText="1"/>
    </xf>
    <xf numFmtId="0" fontId="0" fillId="0" borderId="6" xfId="0" applyFill="1" applyBorder="1" applyAlignment="1">
      <alignment vertical="top" wrapText="1"/>
    </xf>
    <xf numFmtId="0" fontId="0" fillId="0" borderId="6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center"/>
    </xf>
    <xf numFmtId="0" fontId="0" fillId="0" borderId="6" xfId="0" applyFill="1" applyBorder="1"/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4" xfId="0" applyFill="1" applyBorder="1"/>
    <xf numFmtId="0" fontId="0" fillId="0" borderId="0" xfId="0" applyFill="1" applyBorder="1"/>
    <xf numFmtId="0" fontId="2" fillId="0" borderId="0" xfId="0" applyFont="1" applyFill="1"/>
    <xf numFmtId="0" fontId="0" fillId="0" borderId="9" xfId="0" applyFill="1" applyBorder="1" applyAlignment="1">
      <alignment horizontal="center" vertical="center"/>
    </xf>
    <xf numFmtId="0" fontId="0" fillId="0" borderId="9" xfId="0" applyFill="1" applyBorder="1"/>
    <xf numFmtId="0" fontId="0" fillId="0" borderId="0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5" xfId="0" applyFill="1" applyBorder="1"/>
    <xf numFmtId="0" fontId="0" fillId="0" borderId="6" xfId="0" applyFill="1" applyBorder="1" applyAlignment="1">
      <alignment vertical="center" wrapText="1"/>
    </xf>
    <xf numFmtId="0" fontId="0" fillId="3" borderId="4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5" xfId="0" applyFill="1" applyBorder="1"/>
    <xf numFmtId="0" fontId="0" fillId="3" borderId="6" xfId="0" applyFill="1" applyBorder="1" applyAlignment="1">
      <alignment horizontal="center" vertical="center"/>
    </xf>
    <xf numFmtId="0" fontId="0" fillId="0" borderId="0" xfId="0" applyFill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4" xfId="0" applyFill="1" applyBorder="1" applyAlignment="1">
      <alignment vertical="top" wrapText="1"/>
    </xf>
    <xf numFmtId="0" fontId="4" fillId="5" borderId="14" xfId="0" applyFont="1" applyFill="1" applyBorder="1" applyAlignment="1">
      <alignment vertical="top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top" wrapText="1"/>
    </xf>
    <xf numFmtId="0" fontId="3" fillId="5" borderId="14" xfId="0" applyFont="1" applyFill="1" applyBorder="1" applyAlignment="1">
      <alignment vertical="top" wrapText="1"/>
    </xf>
    <xf numFmtId="0" fontId="3" fillId="5" borderId="14" xfId="0" applyFont="1" applyFill="1" applyBorder="1" applyAlignment="1">
      <alignment horizontal="center" vertical="center"/>
    </xf>
    <xf numFmtId="0" fontId="3" fillId="5" borderId="5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0" fillId="0" borderId="10" xfId="0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1" fillId="3" borderId="6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0" borderId="0" xfId="0" applyFont="1" applyFill="1"/>
    <xf numFmtId="0" fontId="1" fillId="5" borderId="3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6" fillId="4" borderId="15" xfId="0" applyFont="1" applyFill="1" applyBorder="1" applyAlignment="1"/>
    <xf numFmtId="0" fontId="6" fillId="4" borderId="16" xfId="0" applyFont="1" applyFill="1" applyBorder="1" applyAlignment="1">
      <alignment horizontal="center" vertical="center"/>
    </xf>
    <xf numFmtId="164" fontId="1" fillId="5" borderId="17" xfId="0" applyNumberFormat="1" applyFont="1" applyFill="1" applyBorder="1" applyAlignment="1">
      <alignment horizontal="left" vertical="center"/>
    </xf>
    <xf numFmtId="165" fontId="0" fillId="0" borderId="12" xfId="0" applyNumberFormat="1" applyBorder="1" applyAlignment="1">
      <alignment horizontal="center" vertical="center" wrapText="1"/>
    </xf>
    <xf numFmtId="164" fontId="0" fillId="2" borderId="17" xfId="0" applyNumberFormat="1" applyFont="1" applyFill="1" applyBorder="1" applyAlignment="1">
      <alignment horizontal="right" vertical="center"/>
    </xf>
    <xf numFmtId="165" fontId="0" fillId="0" borderId="12" xfId="0" applyNumberFormat="1" applyBorder="1" applyAlignment="1">
      <alignment horizontal="center" vertical="center"/>
    </xf>
    <xf numFmtId="164" fontId="1" fillId="5" borderId="18" xfId="0" applyNumberFormat="1" applyFont="1" applyFill="1" applyBorder="1" applyAlignment="1">
      <alignment horizontal="left" vertical="center"/>
    </xf>
    <xf numFmtId="165" fontId="0" fillId="0" borderId="13" xfId="0" applyNumberForma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right" vertical="center"/>
    </xf>
    <xf numFmtId="10" fontId="1" fillId="0" borderId="19" xfId="0" applyNumberFormat="1" applyFont="1" applyBorder="1" applyAlignment="1">
      <alignment horizontal="center" vertical="center" wrapText="1"/>
    </xf>
    <xf numFmtId="10" fontId="0" fillId="0" borderId="6" xfId="0" applyNumberFormat="1" applyFill="1" applyBorder="1" applyAlignment="1">
      <alignment horizontal="center"/>
    </xf>
    <xf numFmtId="10" fontId="0" fillId="6" borderId="5" xfId="0" applyNumberForma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164" fontId="1" fillId="2" borderId="17" xfId="0" applyNumberFormat="1" applyFont="1" applyFill="1" applyBorder="1" applyAlignment="1">
      <alignment horizontal="left" vertical="center"/>
    </xf>
    <xf numFmtId="0" fontId="7" fillId="0" borderId="0" xfId="0" applyFont="1" applyFill="1" applyAlignment="1">
      <alignment vertical="top"/>
    </xf>
    <xf numFmtId="0" fontId="4" fillId="5" borderId="4" xfId="0" applyFont="1" applyFill="1" applyBorder="1" applyAlignment="1">
      <alignment horizontal="left" vertical="top"/>
    </xf>
    <xf numFmtId="0" fontId="0" fillId="0" borderId="3" xfId="0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9" fillId="4" borderId="4" xfId="0" applyFont="1" applyFill="1" applyBorder="1" applyAlignment="1">
      <alignment horizontal="left" vertical="top"/>
    </xf>
    <xf numFmtId="0" fontId="9" fillId="4" borderId="14" xfId="0" applyFont="1" applyFill="1" applyBorder="1" applyAlignment="1">
      <alignment horizontal="left" vertical="top"/>
    </xf>
    <xf numFmtId="0" fontId="9" fillId="4" borderId="5" xfId="0" applyFont="1" applyFill="1" applyBorder="1" applyAlignment="1">
      <alignment horizontal="left" vertical="top"/>
    </xf>
    <xf numFmtId="0" fontId="4" fillId="5" borderId="4" xfId="0" applyFont="1" applyFill="1" applyBorder="1" applyAlignment="1">
      <alignment horizontal="left" vertical="top"/>
    </xf>
    <xf numFmtId="0" fontId="4" fillId="5" borderId="14" xfId="0" applyFont="1" applyFill="1" applyBorder="1" applyAlignment="1">
      <alignment horizontal="left" vertical="top"/>
    </xf>
    <xf numFmtId="0" fontId="5" fillId="7" borderId="3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304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de Avance de cumplimiento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'NOM-011'!$D$202</c:f>
              <c:strCache>
                <c:ptCount val="1"/>
                <c:pt idx="0">
                  <c:v>%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A98-8E4A-9FFE-372450AA353E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2A98-8E4A-9FFE-372450AA353E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2A98-8E4A-9FFE-372450AA353E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A98-8E4A-9FFE-372450AA353E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A98-8E4A-9FFE-372450AA353E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2A98-8E4A-9FFE-372450AA353E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2A98-8E4A-9FFE-372450AA353E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2A98-8E4A-9FFE-372450AA353E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2A98-8E4A-9FFE-372450AA353E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2A98-8E4A-9FFE-372450AA353E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2A98-8E4A-9FFE-372450AA353E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2A98-8E4A-9FFE-372450AA353E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2A98-8E4A-9FFE-372450AA353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'NOM-011'!$C$203:$C$214</c:f>
              <c:strCache>
                <c:ptCount val="12"/>
                <c:pt idx="0">
                  <c:v>1  Programas</c:v>
                </c:pt>
                <c:pt idx="1">
                  <c:v>2  Procedimientos</c:v>
                </c:pt>
                <c:pt idx="2">
                  <c:v>3  Medidas de seguridad</c:v>
                </c:pt>
                <c:pt idx="3">
                  <c:v>4  Reconocimiento, evaluación y control</c:v>
                </c:pt>
                <c:pt idx="4">
                  <c:v>4.1 Reconocimiento</c:v>
                </c:pt>
                <c:pt idx="5">
                  <c:v>4.2 Evaluación</c:v>
                </c:pt>
                <c:pt idx="6">
                  <c:v>4.3 Control</c:v>
                </c:pt>
                <c:pt idx="7">
                  <c:v>5  Seguimiento a la salud</c:v>
                </c:pt>
                <c:pt idx="8">
                  <c:v>6  Equipo de protección personal</c:v>
                </c:pt>
                <c:pt idx="9">
                  <c:v>7  Capacitación e información</c:v>
                </c:pt>
                <c:pt idx="10">
                  <c:v>8  Registros administrativos</c:v>
                </c:pt>
                <c:pt idx="11">
                  <c:v>Cumplimiento Global</c:v>
                </c:pt>
              </c:strCache>
            </c:strRef>
          </c:cat>
          <c:val>
            <c:numRef>
              <c:f>'NOM-011'!$D$203:$D$214</c:f>
              <c:numCache>
                <c:formatCode>000.00%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 formatCode="0.00%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2A98-8E4A-9FFE-372450AA353E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32244223"/>
        <c:axId val="1761244704"/>
      </c:barChart>
      <c:valAx>
        <c:axId val="176124470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0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2244223"/>
        <c:crosses val="autoZero"/>
        <c:crossBetween val="between"/>
      </c:valAx>
      <c:catAx>
        <c:axId val="3224422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61244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146" workbookViewId="0" zoomToFit="1"/>
  </sheetViews>
  <pageMargins left="0.7" right="0.7" top="0.75" bottom="0.75" header="0.3" footer="0.3"/>
  <pageSetup orientation="landscape" horizontalDpi="0" verticalDpi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1719" cy="629046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</sheetPr>
  <dimension ref="B1:L464"/>
  <sheetViews>
    <sheetView tabSelected="1" zoomScale="141" zoomScaleNormal="113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" sqref="B1:J1"/>
    </sheetView>
  </sheetViews>
  <sheetFormatPr baseColWidth="10" defaultColWidth="11.5" defaultRowHeight="15" x14ac:dyDescent="0.2"/>
  <cols>
    <col min="1" max="1" width="3.5" style="5" customWidth="1"/>
    <col min="2" max="2" width="5.6640625" style="6" customWidth="1"/>
    <col min="3" max="3" width="87" style="3" customWidth="1"/>
    <col min="4" max="4" width="13.5" style="1" customWidth="1"/>
    <col min="5" max="5" width="11.5" style="2" customWidth="1"/>
    <col min="6" max="6" width="13" style="3" customWidth="1"/>
    <col min="7" max="9" width="3.83203125" style="4" customWidth="1"/>
    <col min="10" max="10" width="19.5" style="5" customWidth="1"/>
    <col min="11" max="12" width="4.6640625" style="19" customWidth="1"/>
    <col min="13" max="246" width="11.5" style="5"/>
    <col min="247" max="247" width="5.6640625" style="5" customWidth="1"/>
    <col min="248" max="248" width="57" style="5" customWidth="1"/>
    <col min="249" max="250" width="11.5" style="5" customWidth="1"/>
    <col min="251" max="251" width="37.83203125" style="5" customWidth="1"/>
    <col min="252" max="254" width="11.5" style="5" customWidth="1"/>
    <col min="255" max="260" width="4.6640625" style="5" customWidth="1"/>
    <col min="261" max="262" width="11.5" style="5"/>
    <col min="263" max="263" width="12.1640625" style="5" customWidth="1"/>
    <col min="264" max="264" width="14.83203125" style="5" customWidth="1"/>
    <col min="265" max="502" width="11.5" style="5"/>
    <col min="503" max="503" width="5.6640625" style="5" customWidth="1"/>
    <col min="504" max="504" width="57" style="5" customWidth="1"/>
    <col min="505" max="506" width="11.5" style="5" customWidth="1"/>
    <col min="507" max="507" width="37.83203125" style="5" customWidth="1"/>
    <col min="508" max="510" width="11.5" style="5" customWidth="1"/>
    <col min="511" max="516" width="4.6640625" style="5" customWidth="1"/>
    <col min="517" max="518" width="11.5" style="5"/>
    <col min="519" max="519" width="12.1640625" style="5" customWidth="1"/>
    <col min="520" max="520" width="14.83203125" style="5" customWidth="1"/>
    <col min="521" max="758" width="11.5" style="5"/>
    <col min="759" max="759" width="5.6640625" style="5" customWidth="1"/>
    <col min="760" max="760" width="57" style="5" customWidth="1"/>
    <col min="761" max="762" width="11.5" style="5" customWidth="1"/>
    <col min="763" max="763" width="37.83203125" style="5" customWidth="1"/>
    <col min="764" max="766" width="11.5" style="5" customWidth="1"/>
    <col min="767" max="772" width="4.6640625" style="5" customWidth="1"/>
    <col min="773" max="774" width="11.5" style="5"/>
    <col min="775" max="775" width="12.1640625" style="5" customWidth="1"/>
    <col min="776" max="776" width="14.83203125" style="5" customWidth="1"/>
    <col min="777" max="1014" width="11.5" style="5"/>
    <col min="1015" max="1015" width="5.6640625" style="5" customWidth="1"/>
    <col min="1016" max="1016" width="57" style="5" customWidth="1"/>
    <col min="1017" max="1018" width="11.5" style="5" customWidth="1"/>
    <col min="1019" max="1019" width="37.83203125" style="5" customWidth="1"/>
    <col min="1020" max="1022" width="11.5" style="5" customWidth="1"/>
    <col min="1023" max="1028" width="4.6640625" style="5" customWidth="1"/>
    <col min="1029" max="1030" width="11.5" style="5"/>
    <col min="1031" max="1031" width="12.1640625" style="5" customWidth="1"/>
    <col min="1032" max="1032" width="14.83203125" style="5" customWidth="1"/>
    <col min="1033" max="1270" width="11.5" style="5"/>
    <col min="1271" max="1271" width="5.6640625" style="5" customWidth="1"/>
    <col min="1272" max="1272" width="57" style="5" customWidth="1"/>
    <col min="1273" max="1274" width="11.5" style="5" customWidth="1"/>
    <col min="1275" max="1275" width="37.83203125" style="5" customWidth="1"/>
    <col min="1276" max="1278" width="11.5" style="5" customWidth="1"/>
    <col min="1279" max="1284" width="4.6640625" style="5" customWidth="1"/>
    <col min="1285" max="1286" width="11.5" style="5"/>
    <col min="1287" max="1287" width="12.1640625" style="5" customWidth="1"/>
    <col min="1288" max="1288" width="14.83203125" style="5" customWidth="1"/>
    <col min="1289" max="1526" width="11.5" style="5"/>
    <col min="1527" max="1527" width="5.6640625" style="5" customWidth="1"/>
    <col min="1528" max="1528" width="57" style="5" customWidth="1"/>
    <col min="1529" max="1530" width="11.5" style="5" customWidth="1"/>
    <col min="1531" max="1531" width="37.83203125" style="5" customWidth="1"/>
    <col min="1532" max="1534" width="11.5" style="5" customWidth="1"/>
    <col min="1535" max="1540" width="4.6640625" style="5" customWidth="1"/>
    <col min="1541" max="1542" width="11.5" style="5"/>
    <col min="1543" max="1543" width="12.1640625" style="5" customWidth="1"/>
    <col min="1544" max="1544" width="14.83203125" style="5" customWidth="1"/>
    <col min="1545" max="1782" width="11.5" style="5"/>
    <col min="1783" max="1783" width="5.6640625" style="5" customWidth="1"/>
    <col min="1784" max="1784" width="57" style="5" customWidth="1"/>
    <col min="1785" max="1786" width="11.5" style="5" customWidth="1"/>
    <col min="1787" max="1787" width="37.83203125" style="5" customWidth="1"/>
    <col min="1788" max="1790" width="11.5" style="5" customWidth="1"/>
    <col min="1791" max="1796" width="4.6640625" style="5" customWidth="1"/>
    <col min="1797" max="1798" width="11.5" style="5"/>
    <col min="1799" max="1799" width="12.1640625" style="5" customWidth="1"/>
    <col min="1800" max="1800" width="14.83203125" style="5" customWidth="1"/>
    <col min="1801" max="2038" width="11.5" style="5"/>
    <col min="2039" max="2039" width="5.6640625" style="5" customWidth="1"/>
    <col min="2040" max="2040" width="57" style="5" customWidth="1"/>
    <col min="2041" max="2042" width="11.5" style="5" customWidth="1"/>
    <col min="2043" max="2043" width="37.83203125" style="5" customWidth="1"/>
    <col min="2044" max="2046" width="11.5" style="5" customWidth="1"/>
    <col min="2047" max="2052" width="4.6640625" style="5" customWidth="1"/>
    <col min="2053" max="2054" width="11.5" style="5"/>
    <col min="2055" max="2055" width="12.1640625" style="5" customWidth="1"/>
    <col min="2056" max="2056" width="14.83203125" style="5" customWidth="1"/>
    <col min="2057" max="2294" width="11.5" style="5"/>
    <col min="2295" max="2295" width="5.6640625" style="5" customWidth="1"/>
    <col min="2296" max="2296" width="57" style="5" customWidth="1"/>
    <col min="2297" max="2298" width="11.5" style="5" customWidth="1"/>
    <col min="2299" max="2299" width="37.83203125" style="5" customWidth="1"/>
    <col min="2300" max="2302" width="11.5" style="5" customWidth="1"/>
    <col min="2303" max="2308" width="4.6640625" style="5" customWidth="1"/>
    <col min="2309" max="2310" width="11.5" style="5"/>
    <col min="2311" max="2311" width="12.1640625" style="5" customWidth="1"/>
    <col min="2312" max="2312" width="14.83203125" style="5" customWidth="1"/>
    <col min="2313" max="2550" width="11.5" style="5"/>
    <col min="2551" max="2551" width="5.6640625" style="5" customWidth="1"/>
    <col min="2552" max="2552" width="57" style="5" customWidth="1"/>
    <col min="2553" max="2554" width="11.5" style="5" customWidth="1"/>
    <col min="2555" max="2555" width="37.83203125" style="5" customWidth="1"/>
    <col min="2556" max="2558" width="11.5" style="5" customWidth="1"/>
    <col min="2559" max="2564" width="4.6640625" style="5" customWidth="1"/>
    <col min="2565" max="2566" width="11.5" style="5"/>
    <col min="2567" max="2567" width="12.1640625" style="5" customWidth="1"/>
    <col min="2568" max="2568" width="14.83203125" style="5" customWidth="1"/>
    <col min="2569" max="2806" width="11.5" style="5"/>
    <col min="2807" max="2807" width="5.6640625" style="5" customWidth="1"/>
    <col min="2808" max="2808" width="57" style="5" customWidth="1"/>
    <col min="2809" max="2810" width="11.5" style="5" customWidth="1"/>
    <col min="2811" max="2811" width="37.83203125" style="5" customWidth="1"/>
    <col min="2812" max="2814" width="11.5" style="5" customWidth="1"/>
    <col min="2815" max="2820" width="4.6640625" style="5" customWidth="1"/>
    <col min="2821" max="2822" width="11.5" style="5"/>
    <col min="2823" max="2823" width="12.1640625" style="5" customWidth="1"/>
    <col min="2824" max="2824" width="14.83203125" style="5" customWidth="1"/>
    <col min="2825" max="3062" width="11.5" style="5"/>
    <col min="3063" max="3063" width="5.6640625" style="5" customWidth="1"/>
    <col min="3064" max="3064" width="57" style="5" customWidth="1"/>
    <col min="3065" max="3066" width="11.5" style="5" customWidth="1"/>
    <col min="3067" max="3067" width="37.83203125" style="5" customWidth="1"/>
    <col min="3068" max="3070" width="11.5" style="5" customWidth="1"/>
    <col min="3071" max="3076" width="4.6640625" style="5" customWidth="1"/>
    <col min="3077" max="3078" width="11.5" style="5"/>
    <col min="3079" max="3079" width="12.1640625" style="5" customWidth="1"/>
    <col min="3080" max="3080" width="14.83203125" style="5" customWidth="1"/>
    <col min="3081" max="3318" width="11.5" style="5"/>
    <col min="3319" max="3319" width="5.6640625" style="5" customWidth="1"/>
    <col min="3320" max="3320" width="57" style="5" customWidth="1"/>
    <col min="3321" max="3322" width="11.5" style="5" customWidth="1"/>
    <col min="3323" max="3323" width="37.83203125" style="5" customWidth="1"/>
    <col min="3324" max="3326" width="11.5" style="5" customWidth="1"/>
    <col min="3327" max="3332" width="4.6640625" style="5" customWidth="1"/>
    <col min="3333" max="3334" width="11.5" style="5"/>
    <col min="3335" max="3335" width="12.1640625" style="5" customWidth="1"/>
    <col min="3336" max="3336" width="14.83203125" style="5" customWidth="1"/>
    <col min="3337" max="3574" width="11.5" style="5"/>
    <col min="3575" max="3575" width="5.6640625" style="5" customWidth="1"/>
    <col min="3576" max="3576" width="57" style="5" customWidth="1"/>
    <col min="3577" max="3578" width="11.5" style="5" customWidth="1"/>
    <col min="3579" max="3579" width="37.83203125" style="5" customWidth="1"/>
    <col min="3580" max="3582" width="11.5" style="5" customWidth="1"/>
    <col min="3583" max="3588" width="4.6640625" style="5" customWidth="1"/>
    <col min="3589" max="3590" width="11.5" style="5"/>
    <col min="3591" max="3591" width="12.1640625" style="5" customWidth="1"/>
    <col min="3592" max="3592" width="14.83203125" style="5" customWidth="1"/>
    <col min="3593" max="3830" width="11.5" style="5"/>
    <col min="3831" max="3831" width="5.6640625" style="5" customWidth="1"/>
    <col min="3832" max="3832" width="57" style="5" customWidth="1"/>
    <col min="3833" max="3834" width="11.5" style="5" customWidth="1"/>
    <col min="3835" max="3835" width="37.83203125" style="5" customWidth="1"/>
    <col min="3836" max="3838" width="11.5" style="5" customWidth="1"/>
    <col min="3839" max="3844" width="4.6640625" style="5" customWidth="1"/>
    <col min="3845" max="3846" width="11.5" style="5"/>
    <col min="3847" max="3847" width="12.1640625" style="5" customWidth="1"/>
    <col min="3848" max="3848" width="14.83203125" style="5" customWidth="1"/>
    <col min="3849" max="4086" width="11.5" style="5"/>
    <col min="4087" max="4087" width="5.6640625" style="5" customWidth="1"/>
    <col min="4088" max="4088" width="57" style="5" customWidth="1"/>
    <col min="4089" max="4090" width="11.5" style="5" customWidth="1"/>
    <col min="4091" max="4091" width="37.83203125" style="5" customWidth="1"/>
    <col min="4092" max="4094" width="11.5" style="5" customWidth="1"/>
    <col min="4095" max="4100" width="4.6640625" style="5" customWidth="1"/>
    <col min="4101" max="4102" width="11.5" style="5"/>
    <col min="4103" max="4103" width="12.1640625" style="5" customWidth="1"/>
    <col min="4104" max="4104" width="14.83203125" style="5" customWidth="1"/>
    <col min="4105" max="4342" width="11.5" style="5"/>
    <col min="4343" max="4343" width="5.6640625" style="5" customWidth="1"/>
    <col min="4344" max="4344" width="57" style="5" customWidth="1"/>
    <col min="4345" max="4346" width="11.5" style="5" customWidth="1"/>
    <col min="4347" max="4347" width="37.83203125" style="5" customWidth="1"/>
    <col min="4348" max="4350" width="11.5" style="5" customWidth="1"/>
    <col min="4351" max="4356" width="4.6640625" style="5" customWidth="1"/>
    <col min="4357" max="4358" width="11.5" style="5"/>
    <col min="4359" max="4359" width="12.1640625" style="5" customWidth="1"/>
    <col min="4360" max="4360" width="14.83203125" style="5" customWidth="1"/>
    <col min="4361" max="4598" width="11.5" style="5"/>
    <col min="4599" max="4599" width="5.6640625" style="5" customWidth="1"/>
    <col min="4600" max="4600" width="57" style="5" customWidth="1"/>
    <col min="4601" max="4602" width="11.5" style="5" customWidth="1"/>
    <col min="4603" max="4603" width="37.83203125" style="5" customWidth="1"/>
    <col min="4604" max="4606" width="11.5" style="5" customWidth="1"/>
    <col min="4607" max="4612" width="4.6640625" style="5" customWidth="1"/>
    <col min="4613" max="4614" width="11.5" style="5"/>
    <col min="4615" max="4615" width="12.1640625" style="5" customWidth="1"/>
    <col min="4616" max="4616" width="14.83203125" style="5" customWidth="1"/>
    <col min="4617" max="4854" width="11.5" style="5"/>
    <col min="4855" max="4855" width="5.6640625" style="5" customWidth="1"/>
    <col min="4856" max="4856" width="57" style="5" customWidth="1"/>
    <col min="4857" max="4858" width="11.5" style="5" customWidth="1"/>
    <col min="4859" max="4859" width="37.83203125" style="5" customWidth="1"/>
    <col min="4860" max="4862" width="11.5" style="5" customWidth="1"/>
    <col min="4863" max="4868" width="4.6640625" style="5" customWidth="1"/>
    <col min="4869" max="4870" width="11.5" style="5"/>
    <col min="4871" max="4871" width="12.1640625" style="5" customWidth="1"/>
    <col min="4872" max="4872" width="14.83203125" style="5" customWidth="1"/>
    <col min="4873" max="5110" width="11.5" style="5"/>
    <col min="5111" max="5111" width="5.6640625" style="5" customWidth="1"/>
    <col min="5112" max="5112" width="57" style="5" customWidth="1"/>
    <col min="5113" max="5114" width="11.5" style="5" customWidth="1"/>
    <col min="5115" max="5115" width="37.83203125" style="5" customWidth="1"/>
    <col min="5116" max="5118" width="11.5" style="5" customWidth="1"/>
    <col min="5119" max="5124" width="4.6640625" style="5" customWidth="1"/>
    <col min="5125" max="5126" width="11.5" style="5"/>
    <col min="5127" max="5127" width="12.1640625" style="5" customWidth="1"/>
    <col min="5128" max="5128" width="14.83203125" style="5" customWidth="1"/>
    <col min="5129" max="5366" width="11.5" style="5"/>
    <col min="5367" max="5367" width="5.6640625" style="5" customWidth="1"/>
    <col min="5368" max="5368" width="57" style="5" customWidth="1"/>
    <col min="5369" max="5370" width="11.5" style="5" customWidth="1"/>
    <col min="5371" max="5371" width="37.83203125" style="5" customWidth="1"/>
    <col min="5372" max="5374" width="11.5" style="5" customWidth="1"/>
    <col min="5375" max="5380" width="4.6640625" style="5" customWidth="1"/>
    <col min="5381" max="5382" width="11.5" style="5"/>
    <col min="5383" max="5383" width="12.1640625" style="5" customWidth="1"/>
    <col min="5384" max="5384" width="14.83203125" style="5" customWidth="1"/>
    <col min="5385" max="5622" width="11.5" style="5"/>
    <col min="5623" max="5623" width="5.6640625" style="5" customWidth="1"/>
    <col min="5624" max="5624" width="57" style="5" customWidth="1"/>
    <col min="5625" max="5626" width="11.5" style="5" customWidth="1"/>
    <col min="5627" max="5627" width="37.83203125" style="5" customWidth="1"/>
    <col min="5628" max="5630" width="11.5" style="5" customWidth="1"/>
    <col min="5631" max="5636" width="4.6640625" style="5" customWidth="1"/>
    <col min="5637" max="5638" width="11.5" style="5"/>
    <col min="5639" max="5639" width="12.1640625" style="5" customWidth="1"/>
    <col min="5640" max="5640" width="14.83203125" style="5" customWidth="1"/>
    <col min="5641" max="5878" width="11.5" style="5"/>
    <col min="5879" max="5879" width="5.6640625" style="5" customWidth="1"/>
    <col min="5880" max="5880" width="57" style="5" customWidth="1"/>
    <col min="5881" max="5882" width="11.5" style="5" customWidth="1"/>
    <col min="5883" max="5883" width="37.83203125" style="5" customWidth="1"/>
    <col min="5884" max="5886" width="11.5" style="5" customWidth="1"/>
    <col min="5887" max="5892" width="4.6640625" style="5" customWidth="1"/>
    <col min="5893" max="5894" width="11.5" style="5"/>
    <col min="5895" max="5895" width="12.1640625" style="5" customWidth="1"/>
    <col min="5896" max="5896" width="14.83203125" style="5" customWidth="1"/>
    <col min="5897" max="6134" width="11.5" style="5"/>
    <col min="6135" max="6135" width="5.6640625" style="5" customWidth="1"/>
    <col min="6136" max="6136" width="57" style="5" customWidth="1"/>
    <col min="6137" max="6138" width="11.5" style="5" customWidth="1"/>
    <col min="6139" max="6139" width="37.83203125" style="5" customWidth="1"/>
    <col min="6140" max="6142" width="11.5" style="5" customWidth="1"/>
    <col min="6143" max="6148" width="4.6640625" style="5" customWidth="1"/>
    <col min="6149" max="6150" width="11.5" style="5"/>
    <col min="6151" max="6151" width="12.1640625" style="5" customWidth="1"/>
    <col min="6152" max="6152" width="14.83203125" style="5" customWidth="1"/>
    <col min="6153" max="6390" width="11.5" style="5"/>
    <col min="6391" max="6391" width="5.6640625" style="5" customWidth="1"/>
    <col min="6392" max="6392" width="57" style="5" customWidth="1"/>
    <col min="6393" max="6394" width="11.5" style="5" customWidth="1"/>
    <col min="6395" max="6395" width="37.83203125" style="5" customWidth="1"/>
    <col min="6396" max="6398" width="11.5" style="5" customWidth="1"/>
    <col min="6399" max="6404" width="4.6640625" style="5" customWidth="1"/>
    <col min="6405" max="6406" width="11.5" style="5"/>
    <col min="6407" max="6407" width="12.1640625" style="5" customWidth="1"/>
    <col min="6408" max="6408" width="14.83203125" style="5" customWidth="1"/>
    <col min="6409" max="6646" width="11.5" style="5"/>
    <col min="6647" max="6647" width="5.6640625" style="5" customWidth="1"/>
    <col min="6648" max="6648" width="57" style="5" customWidth="1"/>
    <col min="6649" max="6650" width="11.5" style="5" customWidth="1"/>
    <col min="6651" max="6651" width="37.83203125" style="5" customWidth="1"/>
    <col min="6652" max="6654" width="11.5" style="5" customWidth="1"/>
    <col min="6655" max="6660" width="4.6640625" style="5" customWidth="1"/>
    <col min="6661" max="6662" width="11.5" style="5"/>
    <col min="6663" max="6663" width="12.1640625" style="5" customWidth="1"/>
    <col min="6664" max="6664" width="14.83203125" style="5" customWidth="1"/>
    <col min="6665" max="6902" width="11.5" style="5"/>
    <col min="6903" max="6903" width="5.6640625" style="5" customWidth="1"/>
    <col min="6904" max="6904" width="57" style="5" customWidth="1"/>
    <col min="6905" max="6906" width="11.5" style="5" customWidth="1"/>
    <col min="6907" max="6907" width="37.83203125" style="5" customWidth="1"/>
    <col min="6908" max="6910" width="11.5" style="5" customWidth="1"/>
    <col min="6911" max="6916" width="4.6640625" style="5" customWidth="1"/>
    <col min="6917" max="6918" width="11.5" style="5"/>
    <col min="6919" max="6919" width="12.1640625" style="5" customWidth="1"/>
    <col min="6920" max="6920" width="14.83203125" style="5" customWidth="1"/>
    <col min="6921" max="7158" width="11.5" style="5"/>
    <col min="7159" max="7159" width="5.6640625" style="5" customWidth="1"/>
    <col min="7160" max="7160" width="57" style="5" customWidth="1"/>
    <col min="7161" max="7162" width="11.5" style="5" customWidth="1"/>
    <col min="7163" max="7163" width="37.83203125" style="5" customWidth="1"/>
    <col min="7164" max="7166" width="11.5" style="5" customWidth="1"/>
    <col min="7167" max="7172" width="4.6640625" style="5" customWidth="1"/>
    <col min="7173" max="7174" width="11.5" style="5"/>
    <col min="7175" max="7175" width="12.1640625" style="5" customWidth="1"/>
    <col min="7176" max="7176" width="14.83203125" style="5" customWidth="1"/>
    <col min="7177" max="7414" width="11.5" style="5"/>
    <col min="7415" max="7415" width="5.6640625" style="5" customWidth="1"/>
    <col min="7416" max="7416" width="57" style="5" customWidth="1"/>
    <col min="7417" max="7418" width="11.5" style="5" customWidth="1"/>
    <col min="7419" max="7419" width="37.83203125" style="5" customWidth="1"/>
    <col min="7420" max="7422" width="11.5" style="5" customWidth="1"/>
    <col min="7423" max="7428" width="4.6640625" style="5" customWidth="1"/>
    <col min="7429" max="7430" width="11.5" style="5"/>
    <col min="7431" max="7431" width="12.1640625" style="5" customWidth="1"/>
    <col min="7432" max="7432" width="14.83203125" style="5" customWidth="1"/>
    <col min="7433" max="7670" width="11.5" style="5"/>
    <col min="7671" max="7671" width="5.6640625" style="5" customWidth="1"/>
    <col min="7672" max="7672" width="57" style="5" customWidth="1"/>
    <col min="7673" max="7674" width="11.5" style="5" customWidth="1"/>
    <col min="7675" max="7675" width="37.83203125" style="5" customWidth="1"/>
    <col min="7676" max="7678" width="11.5" style="5" customWidth="1"/>
    <col min="7679" max="7684" width="4.6640625" style="5" customWidth="1"/>
    <col min="7685" max="7686" width="11.5" style="5"/>
    <col min="7687" max="7687" width="12.1640625" style="5" customWidth="1"/>
    <col min="7688" max="7688" width="14.83203125" style="5" customWidth="1"/>
    <col min="7689" max="7926" width="11.5" style="5"/>
    <col min="7927" max="7927" width="5.6640625" style="5" customWidth="1"/>
    <col min="7928" max="7928" width="57" style="5" customWidth="1"/>
    <col min="7929" max="7930" width="11.5" style="5" customWidth="1"/>
    <col min="7931" max="7931" width="37.83203125" style="5" customWidth="1"/>
    <col min="7932" max="7934" width="11.5" style="5" customWidth="1"/>
    <col min="7935" max="7940" width="4.6640625" style="5" customWidth="1"/>
    <col min="7941" max="7942" width="11.5" style="5"/>
    <col min="7943" max="7943" width="12.1640625" style="5" customWidth="1"/>
    <col min="7944" max="7944" width="14.83203125" style="5" customWidth="1"/>
    <col min="7945" max="8182" width="11.5" style="5"/>
    <col min="8183" max="8183" width="5.6640625" style="5" customWidth="1"/>
    <col min="8184" max="8184" width="57" style="5" customWidth="1"/>
    <col min="8185" max="8186" width="11.5" style="5" customWidth="1"/>
    <col min="8187" max="8187" width="37.83203125" style="5" customWidth="1"/>
    <col min="8188" max="8190" width="11.5" style="5" customWidth="1"/>
    <col min="8191" max="8196" width="4.6640625" style="5" customWidth="1"/>
    <col min="8197" max="8198" width="11.5" style="5"/>
    <col min="8199" max="8199" width="12.1640625" style="5" customWidth="1"/>
    <col min="8200" max="8200" width="14.83203125" style="5" customWidth="1"/>
    <col min="8201" max="8438" width="11.5" style="5"/>
    <col min="8439" max="8439" width="5.6640625" style="5" customWidth="1"/>
    <col min="8440" max="8440" width="57" style="5" customWidth="1"/>
    <col min="8441" max="8442" width="11.5" style="5" customWidth="1"/>
    <col min="8443" max="8443" width="37.83203125" style="5" customWidth="1"/>
    <col min="8444" max="8446" width="11.5" style="5" customWidth="1"/>
    <col min="8447" max="8452" width="4.6640625" style="5" customWidth="1"/>
    <col min="8453" max="8454" width="11.5" style="5"/>
    <col min="8455" max="8455" width="12.1640625" style="5" customWidth="1"/>
    <col min="8456" max="8456" width="14.83203125" style="5" customWidth="1"/>
    <col min="8457" max="8694" width="11.5" style="5"/>
    <col min="8695" max="8695" width="5.6640625" style="5" customWidth="1"/>
    <col min="8696" max="8696" width="57" style="5" customWidth="1"/>
    <col min="8697" max="8698" width="11.5" style="5" customWidth="1"/>
    <col min="8699" max="8699" width="37.83203125" style="5" customWidth="1"/>
    <col min="8700" max="8702" width="11.5" style="5" customWidth="1"/>
    <col min="8703" max="8708" width="4.6640625" style="5" customWidth="1"/>
    <col min="8709" max="8710" width="11.5" style="5"/>
    <col min="8711" max="8711" width="12.1640625" style="5" customWidth="1"/>
    <col min="8712" max="8712" width="14.83203125" style="5" customWidth="1"/>
    <col min="8713" max="8950" width="11.5" style="5"/>
    <col min="8951" max="8951" width="5.6640625" style="5" customWidth="1"/>
    <col min="8952" max="8952" width="57" style="5" customWidth="1"/>
    <col min="8953" max="8954" width="11.5" style="5" customWidth="1"/>
    <col min="8955" max="8955" width="37.83203125" style="5" customWidth="1"/>
    <col min="8956" max="8958" width="11.5" style="5" customWidth="1"/>
    <col min="8959" max="8964" width="4.6640625" style="5" customWidth="1"/>
    <col min="8965" max="8966" width="11.5" style="5"/>
    <col min="8967" max="8967" width="12.1640625" style="5" customWidth="1"/>
    <col min="8968" max="8968" width="14.83203125" style="5" customWidth="1"/>
    <col min="8969" max="9206" width="11.5" style="5"/>
    <col min="9207" max="9207" width="5.6640625" style="5" customWidth="1"/>
    <col min="9208" max="9208" width="57" style="5" customWidth="1"/>
    <col min="9209" max="9210" width="11.5" style="5" customWidth="1"/>
    <col min="9211" max="9211" width="37.83203125" style="5" customWidth="1"/>
    <col min="9212" max="9214" width="11.5" style="5" customWidth="1"/>
    <col min="9215" max="9220" width="4.6640625" style="5" customWidth="1"/>
    <col min="9221" max="9222" width="11.5" style="5"/>
    <col min="9223" max="9223" width="12.1640625" style="5" customWidth="1"/>
    <col min="9224" max="9224" width="14.83203125" style="5" customWidth="1"/>
    <col min="9225" max="9462" width="11.5" style="5"/>
    <col min="9463" max="9463" width="5.6640625" style="5" customWidth="1"/>
    <col min="9464" max="9464" width="57" style="5" customWidth="1"/>
    <col min="9465" max="9466" width="11.5" style="5" customWidth="1"/>
    <col min="9467" max="9467" width="37.83203125" style="5" customWidth="1"/>
    <col min="9468" max="9470" width="11.5" style="5" customWidth="1"/>
    <col min="9471" max="9476" width="4.6640625" style="5" customWidth="1"/>
    <col min="9477" max="9478" width="11.5" style="5"/>
    <col min="9479" max="9479" width="12.1640625" style="5" customWidth="1"/>
    <col min="9480" max="9480" width="14.83203125" style="5" customWidth="1"/>
    <col min="9481" max="9718" width="11.5" style="5"/>
    <col min="9719" max="9719" width="5.6640625" style="5" customWidth="1"/>
    <col min="9720" max="9720" width="57" style="5" customWidth="1"/>
    <col min="9721" max="9722" width="11.5" style="5" customWidth="1"/>
    <col min="9723" max="9723" width="37.83203125" style="5" customWidth="1"/>
    <col min="9724" max="9726" width="11.5" style="5" customWidth="1"/>
    <col min="9727" max="9732" width="4.6640625" style="5" customWidth="1"/>
    <col min="9733" max="9734" width="11.5" style="5"/>
    <col min="9735" max="9735" width="12.1640625" style="5" customWidth="1"/>
    <col min="9736" max="9736" width="14.83203125" style="5" customWidth="1"/>
    <col min="9737" max="9974" width="11.5" style="5"/>
    <col min="9975" max="9975" width="5.6640625" style="5" customWidth="1"/>
    <col min="9976" max="9976" width="57" style="5" customWidth="1"/>
    <col min="9977" max="9978" width="11.5" style="5" customWidth="1"/>
    <col min="9979" max="9979" width="37.83203125" style="5" customWidth="1"/>
    <col min="9980" max="9982" width="11.5" style="5" customWidth="1"/>
    <col min="9983" max="9988" width="4.6640625" style="5" customWidth="1"/>
    <col min="9989" max="9990" width="11.5" style="5"/>
    <col min="9991" max="9991" width="12.1640625" style="5" customWidth="1"/>
    <col min="9992" max="9992" width="14.83203125" style="5" customWidth="1"/>
    <col min="9993" max="10230" width="11.5" style="5"/>
    <col min="10231" max="10231" width="5.6640625" style="5" customWidth="1"/>
    <col min="10232" max="10232" width="57" style="5" customWidth="1"/>
    <col min="10233" max="10234" width="11.5" style="5" customWidth="1"/>
    <col min="10235" max="10235" width="37.83203125" style="5" customWidth="1"/>
    <col min="10236" max="10238" width="11.5" style="5" customWidth="1"/>
    <col min="10239" max="10244" width="4.6640625" style="5" customWidth="1"/>
    <col min="10245" max="10246" width="11.5" style="5"/>
    <col min="10247" max="10247" width="12.1640625" style="5" customWidth="1"/>
    <col min="10248" max="10248" width="14.83203125" style="5" customWidth="1"/>
    <col min="10249" max="10486" width="11.5" style="5"/>
    <col min="10487" max="10487" width="5.6640625" style="5" customWidth="1"/>
    <col min="10488" max="10488" width="57" style="5" customWidth="1"/>
    <col min="10489" max="10490" width="11.5" style="5" customWidth="1"/>
    <col min="10491" max="10491" width="37.83203125" style="5" customWidth="1"/>
    <col min="10492" max="10494" width="11.5" style="5" customWidth="1"/>
    <col min="10495" max="10500" width="4.6640625" style="5" customWidth="1"/>
    <col min="10501" max="10502" width="11.5" style="5"/>
    <col min="10503" max="10503" width="12.1640625" style="5" customWidth="1"/>
    <col min="10504" max="10504" width="14.83203125" style="5" customWidth="1"/>
    <col min="10505" max="10742" width="11.5" style="5"/>
    <col min="10743" max="10743" width="5.6640625" style="5" customWidth="1"/>
    <col min="10744" max="10744" width="57" style="5" customWidth="1"/>
    <col min="10745" max="10746" width="11.5" style="5" customWidth="1"/>
    <col min="10747" max="10747" width="37.83203125" style="5" customWidth="1"/>
    <col min="10748" max="10750" width="11.5" style="5" customWidth="1"/>
    <col min="10751" max="10756" width="4.6640625" style="5" customWidth="1"/>
    <col min="10757" max="10758" width="11.5" style="5"/>
    <col min="10759" max="10759" width="12.1640625" style="5" customWidth="1"/>
    <col min="10760" max="10760" width="14.83203125" style="5" customWidth="1"/>
    <col min="10761" max="10998" width="11.5" style="5"/>
    <col min="10999" max="10999" width="5.6640625" style="5" customWidth="1"/>
    <col min="11000" max="11000" width="57" style="5" customWidth="1"/>
    <col min="11001" max="11002" width="11.5" style="5" customWidth="1"/>
    <col min="11003" max="11003" width="37.83203125" style="5" customWidth="1"/>
    <col min="11004" max="11006" width="11.5" style="5" customWidth="1"/>
    <col min="11007" max="11012" width="4.6640625" style="5" customWidth="1"/>
    <col min="11013" max="11014" width="11.5" style="5"/>
    <col min="11015" max="11015" width="12.1640625" style="5" customWidth="1"/>
    <col min="11016" max="11016" width="14.83203125" style="5" customWidth="1"/>
    <col min="11017" max="11254" width="11.5" style="5"/>
    <col min="11255" max="11255" width="5.6640625" style="5" customWidth="1"/>
    <col min="11256" max="11256" width="57" style="5" customWidth="1"/>
    <col min="11257" max="11258" width="11.5" style="5" customWidth="1"/>
    <col min="11259" max="11259" width="37.83203125" style="5" customWidth="1"/>
    <col min="11260" max="11262" width="11.5" style="5" customWidth="1"/>
    <col min="11263" max="11268" width="4.6640625" style="5" customWidth="1"/>
    <col min="11269" max="11270" width="11.5" style="5"/>
    <col min="11271" max="11271" width="12.1640625" style="5" customWidth="1"/>
    <col min="11272" max="11272" width="14.83203125" style="5" customWidth="1"/>
    <col min="11273" max="11510" width="11.5" style="5"/>
    <col min="11511" max="11511" width="5.6640625" style="5" customWidth="1"/>
    <col min="11512" max="11512" width="57" style="5" customWidth="1"/>
    <col min="11513" max="11514" width="11.5" style="5" customWidth="1"/>
    <col min="11515" max="11515" width="37.83203125" style="5" customWidth="1"/>
    <col min="11516" max="11518" width="11.5" style="5" customWidth="1"/>
    <col min="11519" max="11524" width="4.6640625" style="5" customWidth="1"/>
    <col min="11525" max="11526" width="11.5" style="5"/>
    <col min="11527" max="11527" width="12.1640625" style="5" customWidth="1"/>
    <col min="11528" max="11528" width="14.83203125" style="5" customWidth="1"/>
    <col min="11529" max="11766" width="11.5" style="5"/>
    <col min="11767" max="11767" width="5.6640625" style="5" customWidth="1"/>
    <col min="11768" max="11768" width="57" style="5" customWidth="1"/>
    <col min="11769" max="11770" width="11.5" style="5" customWidth="1"/>
    <col min="11771" max="11771" width="37.83203125" style="5" customWidth="1"/>
    <col min="11772" max="11774" width="11.5" style="5" customWidth="1"/>
    <col min="11775" max="11780" width="4.6640625" style="5" customWidth="1"/>
    <col min="11781" max="11782" width="11.5" style="5"/>
    <col min="11783" max="11783" width="12.1640625" style="5" customWidth="1"/>
    <col min="11784" max="11784" width="14.83203125" style="5" customWidth="1"/>
    <col min="11785" max="12022" width="11.5" style="5"/>
    <col min="12023" max="12023" width="5.6640625" style="5" customWidth="1"/>
    <col min="12024" max="12024" width="57" style="5" customWidth="1"/>
    <col min="12025" max="12026" width="11.5" style="5" customWidth="1"/>
    <col min="12027" max="12027" width="37.83203125" style="5" customWidth="1"/>
    <col min="12028" max="12030" width="11.5" style="5" customWidth="1"/>
    <col min="12031" max="12036" width="4.6640625" style="5" customWidth="1"/>
    <col min="12037" max="12038" width="11.5" style="5"/>
    <col min="12039" max="12039" width="12.1640625" style="5" customWidth="1"/>
    <col min="12040" max="12040" width="14.83203125" style="5" customWidth="1"/>
    <col min="12041" max="12278" width="11.5" style="5"/>
    <col min="12279" max="12279" width="5.6640625" style="5" customWidth="1"/>
    <col min="12280" max="12280" width="57" style="5" customWidth="1"/>
    <col min="12281" max="12282" width="11.5" style="5" customWidth="1"/>
    <col min="12283" max="12283" width="37.83203125" style="5" customWidth="1"/>
    <col min="12284" max="12286" width="11.5" style="5" customWidth="1"/>
    <col min="12287" max="12292" width="4.6640625" style="5" customWidth="1"/>
    <col min="12293" max="12294" width="11.5" style="5"/>
    <col min="12295" max="12295" width="12.1640625" style="5" customWidth="1"/>
    <col min="12296" max="12296" width="14.83203125" style="5" customWidth="1"/>
    <col min="12297" max="12534" width="11.5" style="5"/>
    <col min="12535" max="12535" width="5.6640625" style="5" customWidth="1"/>
    <col min="12536" max="12536" width="57" style="5" customWidth="1"/>
    <col min="12537" max="12538" width="11.5" style="5" customWidth="1"/>
    <col min="12539" max="12539" width="37.83203125" style="5" customWidth="1"/>
    <col min="12540" max="12542" width="11.5" style="5" customWidth="1"/>
    <col min="12543" max="12548" width="4.6640625" style="5" customWidth="1"/>
    <col min="12549" max="12550" width="11.5" style="5"/>
    <col min="12551" max="12551" width="12.1640625" style="5" customWidth="1"/>
    <col min="12552" max="12552" width="14.83203125" style="5" customWidth="1"/>
    <col min="12553" max="12790" width="11.5" style="5"/>
    <col min="12791" max="12791" width="5.6640625" style="5" customWidth="1"/>
    <col min="12792" max="12792" width="57" style="5" customWidth="1"/>
    <col min="12793" max="12794" width="11.5" style="5" customWidth="1"/>
    <col min="12795" max="12795" width="37.83203125" style="5" customWidth="1"/>
    <col min="12796" max="12798" width="11.5" style="5" customWidth="1"/>
    <col min="12799" max="12804" width="4.6640625" style="5" customWidth="1"/>
    <col min="12805" max="12806" width="11.5" style="5"/>
    <col min="12807" max="12807" width="12.1640625" style="5" customWidth="1"/>
    <col min="12808" max="12808" width="14.83203125" style="5" customWidth="1"/>
    <col min="12809" max="13046" width="11.5" style="5"/>
    <col min="13047" max="13047" width="5.6640625" style="5" customWidth="1"/>
    <col min="13048" max="13048" width="57" style="5" customWidth="1"/>
    <col min="13049" max="13050" width="11.5" style="5" customWidth="1"/>
    <col min="13051" max="13051" width="37.83203125" style="5" customWidth="1"/>
    <col min="13052" max="13054" width="11.5" style="5" customWidth="1"/>
    <col min="13055" max="13060" width="4.6640625" style="5" customWidth="1"/>
    <col min="13061" max="13062" width="11.5" style="5"/>
    <col min="13063" max="13063" width="12.1640625" style="5" customWidth="1"/>
    <col min="13064" max="13064" width="14.83203125" style="5" customWidth="1"/>
    <col min="13065" max="13302" width="11.5" style="5"/>
    <col min="13303" max="13303" width="5.6640625" style="5" customWidth="1"/>
    <col min="13304" max="13304" width="57" style="5" customWidth="1"/>
    <col min="13305" max="13306" width="11.5" style="5" customWidth="1"/>
    <col min="13307" max="13307" width="37.83203125" style="5" customWidth="1"/>
    <col min="13308" max="13310" width="11.5" style="5" customWidth="1"/>
    <col min="13311" max="13316" width="4.6640625" style="5" customWidth="1"/>
    <col min="13317" max="13318" width="11.5" style="5"/>
    <col min="13319" max="13319" width="12.1640625" style="5" customWidth="1"/>
    <col min="13320" max="13320" width="14.83203125" style="5" customWidth="1"/>
    <col min="13321" max="13558" width="11.5" style="5"/>
    <col min="13559" max="13559" width="5.6640625" style="5" customWidth="1"/>
    <col min="13560" max="13560" width="57" style="5" customWidth="1"/>
    <col min="13561" max="13562" width="11.5" style="5" customWidth="1"/>
    <col min="13563" max="13563" width="37.83203125" style="5" customWidth="1"/>
    <col min="13564" max="13566" width="11.5" style="5" customWidth="1"/>
    <col min="13567" max="13572" width="4.6640625" style="5" customWidth="1"/>
    <col min="13573" max="13574" width="11.5" style="5"/>
    <col min="13575" max="13575" width="12.1640625" style="5" customWidth="1"/>
    <col min="13576" max="13576" width="14.83203125" style="5" customWidth="1"/>
    <col min="13577" max="13814" width="11.5" style="5"/>
    <col min="13815" max="13815" width="5.6640625" style="5" customWidth="1"/>
    <col min="13816" max="13816" width="57" style="5" customWidth="1"/>
    <col min="13817" max="13818" width="11.5" style="5" customWidth="1"/>
    <col min="13819" max="13819" width="37.83203125" style="5" customWidth="1"/>
    <col min="13820" max="13822" width="11.5" style="5" customWidth="1"/>
    <col min="13823" max="13828" width="4.6640625" style="5" customWidth="1"/>
    <col min="13829" max="13830" width="11.5" style="5"/>
    <col min="13831" max="13831" width="12.1640625" style="5" customWidth="1"/>
    <col min="13832" max="13832" width="14.83203125" style="5" customWidth="1"/>
    <col min="13833" max="14070" width="11.5" style="5"/>
    <col min="14071" max="14071" width="5.6640625" style="5" customWidth="1"/>
    <col min="14072" max="14072" width="57" style="5" customWidth="1"/>
    <col min="14073" max="14074" width="11.5" style="5" customWidth="1"/>
    <col min="14075" max="14075" width="37.83203125" style="5" customWidth="1"/>
    <col min="14076" max="14078" width="11.5" style="5" customWidth="1"/>
    <col min="14079" max="14084" width="4.6640625" style="5" customWidth="1"/>
    <col min="14085" max="14086" width="11.5" style="5"/>
    <col min="14087" max="14087" width="12.1640625" style="5" customWidth="1"/>
    <col min="14088" max="14088" width="14.83203125" style="5" customWidth="1"/>
    <col min="14089" max="14326" width="11.5" style="5"/>
    <col min="14327" max="14327" width="5.6640625" style="5" customWidth="1"/>
    <col min="14328" max="14328" width="57" style="5" customWidth="1"/>
    <col min="14329" max="14330" width="11.5" style="5" customWidth="1"/>
    <col min="14331" max="14331" width="37.83203125" style="5" customWidth="1"/>
    <col min="14332" max="14334" width="11.5" style="5" customWidth="1"/>
    <col min="14335" max="14340" width="4.6640625" style="5" customWidth="1"/>
    <col min="14341" max="14342" width="11.5" style="5"/>
    <col min="14343" max="14343" width="12.1640625" style="5" customWidth="1"/>
    <col min="14344" max="14344" width="14.83203125" style="5" customWidth="1"/>
    <col min="14345" max="14582" width="11.5" style="5"/>
    <col min="14583" max="14583" width="5.6640625" style="5" customWidth="1"/>
    <col min="14584" max="14584" width="57" style="5" customWidth="1"/>
    <col min="14585" max="14586" width="11.5" style="5" customWidth="1"/>
    <col min="14587" max="14587" width="37.83203125" style="5" customWidth="1"/>
    <col min="14588" max="14590" width="11.5" style="5" customWidth="1"/>
    <col min="14591" max="14596" width="4.6640625" style="5" customWidth="1"/>
    <col min="14597" max="14598" width="11.5" style="5"/>
    <col min="14599" max="14599" width="12.1640625" style="5" customWidth="1"/>
    <col min="14600" max="14600" width="14.83203125" style="5" customWidth="1"/>
    <col min="14601" max="14838" width="11.5" style="5"/>
    <col min="14839" max="14839" width="5.6640625" style="5" customWidth="1"/>
    <col min="14840" max="14840" width="57" style="5" customWidth="1"/>
    <col min="14841" max="14842" width="11.5" style="5" customWidth="1"/>
    <col min="14843" max="14843" width="37.83203125" style="5" customWidth="1"/>
    <col min="14844" max="14846" width="11.5" style="5" customWidth="1"/>
    <col min="14847" max="14852" width="4.6640625" style="5" customWidth="1"/>
    <col min="14853" max="14854" width="11.5" style="5"/>
    <col min="14855" max="14855" width="12.1640625" style="5" customWidth="1"/>
    <col min="14856" max="14856" width="14.83203125" style="5" customWidth="1"/>
    <col min="14857" max="15094" width="11.5" style="5"/>
    <col min="15095" max="15095" width="5.6640625" style="5" customWidth="1"/>
    <col min="15096" max="15096" width="57" style="5" customWidth="1"/>
    <col min="15097" max="15098" width="11.5" style="5" customWidth="1"/>
    <col min="15099" max="15099" width="37.83203125" style="5" customWidth="1"/>
    <col min="15100" max="15102" width="11.5" style="5" customWidth="1"/>
    <col min="15103" max="15108" width="4.6640625" style="5" customWidth="1"/>
    <col min="15109" max="15110" width="11.5" style="5"/>
    <col min="15111" max="15111" width="12.1640625" style="5" customWidth="1"/>
    <col min="15112" max="15112" width="14.83203125" style="5" customWidth="1"/>
    <col min="15113" max="15350" width="11.5" style="5"/>
    <col min="15351" max="15351" width="5.6640625" style="5" customWidth="1"/>
    <col min="15352" max="15352" width="57" style="5" customWidth="1"/>
    <col min="15353" max="15354" width="11.5" style="5" customWidth="1"/>
    <col min="15355" max="15355" width="37.83203125" style="5" customWidth="1"/>
    <col min="15356" max="15358" width="11.5" style="5" customWidth="1"/>
    <col min="15359" max="15364" width="4.6640625" style="5" customWidth="1"/>
    <col min="15365" max="15366" width="11.5" style="5"/>
    <col min="15367" max="15367" width="12.1640625" style="5" customWidth="1"/>
    <col min="15368" max="15368" width="14.83203125" style="5" customWidth="1"/>
    <col min="15369" max="15606" width="11.5" style="5"/>
    <col min="15607" max="15607" width="5.6640625" style="5" customWidth="1"/>
    <col min="15608" max="15608" width="57" style="5" customWidth="1"/>
    <col min="15609" max="15610" width="11.5" style="5" customWidth="1"/>
    <col min="15611" max="15611" width="37.83203125" style="5" customWidth="1"/>
    <col min="15612" max="15614" width="11.5" style="5" customWidth="1"/>
    <col min="15615" max="15620" width="4.6640625" style="5" customWidth="1"/>
    <col min="15621" max="15622" width="11.5" style="5"/>
    <col min="15623" max="15623" width="12.1640625" style="5" customWidth="1"/>
    <col min="15624" max="15624" width="14.83203125" style="5" customWidth="1"/>
    <col min="15625" max="15862" width="11.5" style="5"/>
    <col min="15863" max="15863" width="5.6640625" style="5" customWidth="1"/>
    <col min="15864" max="15864" width="57" style="5" customWidth="1"/>
    <col min="15865" max="15866" width="11.5" style="5" customWidth="1"/>
    <col min="15867" max="15867" width="37.83203125" style="5" customWidth="1"/>
    <col min="15868" max="15870" width="11.5" style="5" customWidth="1"/>
    <col min="15871" max="15876" width="4.6640625" style="5" customWidth="1"/>
    <col min="15877" max="15878" width="11.5" style="5"/>
    <col min="15879" max="15879" width="12.1640625" style="5" customWidth="1"/>
    <col min="15880" max="15880" width="14.83203125" style="5" customWidth="1"/>
    <col min="15881" max="16118" width="11.5" style="5"/>
    <col min="16119" max="16119" width="5.6640625" style="5" customWidth="1"/>
    <col min="16120" max="16120" width="57" style="5" customWidth="1"/>
    <col min="16121" max="16122" width="11.5" style="5" customWidth="1"/>
    <col min="16123" max="16123" width="37.83203125" style="5" customWidth="1"/>
    <col min="16124" max="16126" width="11.5" style="5" customWidth="1"/>
    <col min="16127" max="16132" width="4.6640625" style="5" customWidth="1"/>
    <col min="16133" max="16134" width="11.5" style="5"/>
    <col min="16135" max="16135" width="12.1640625" style="5" customWidth="1"/>
    <col min="16136" max="16136" width="14.83203125" style="5" customWidth="1"/>
    <col min="16137" max="16384" width="11.5" style="5"/>
  </cols>
  <sheetData>
    <row r="1" spans="2:12" ht="18.75" customHeight="1" x14ac:dyDescent="0.2">
      <c r="B1" s="74" t="s">
        <v>0</v>
      </c>
      <c r="C1" s="75"/>
      <c r="D1" s="75"/>
      <c r="E1" s="75"/>
      <c r="F1" s="75"/>
      <c r="G1" s="75"/>
      <c r="H1" s="75"/>
      <c r="I1" s="75"/>
      <c r="J1" s="76"/>
      <c r="K1" s="66"/>
      <c r="L1" s="66"/>
    </row>
    <row r="3" spans="2:12" s="20" customFormat="1" ht="31.5" customHeight="1" x14ac:dyDescent="0.2">
      <c r="B3" s="83" t="s">
        <v>1</v>
      </c>
      <c r="C3" s="84"/>
      <c r="D3" s="87" t="s">
        <v>71</v>
      </c>
      <c r="E3" s="83" t="s">
        <v>2</v>
      </c>
      <c r="F3" s="89"/>
      <c r="G3" s="83" t="s">
        <v>38</v>
      </c>
      <c r="H3" s="89"/>
      <c r="I3" s="84"/>
      <c r="J3" s="79" t="s">
        <v>55</v>
      </c>
      <c r="K3" s="43"/>
      <c r="L3" s="43"/>
    </row>
    <row r="4" spans="2:12" s="20" customFormat="1" ht="32" customHeight="1" x14ac:dyDescent="0.2">
      <c r="B4" s="85"/>
      <c r="C4" s="86"/>
      <c r="D4" s="88"/>
      <c r="E4" s="85"/>
      <c r="F4" s="90"/>
      <c r="G4" s="69" t="s">
        <v>41</v>
      </c>
      <c r="H4" s="69" t="s">
        <v>39</v>
      </c>
      <c r="I4" s="70" t="s">
        <v>40</v>
      </c>
      <c r="J4" s="80"/>
      <c r="K4" s="43"/>
      <c r="L4" s="43"/>
    </row>
    <row r="5" spans="2:12" s="41" customFormat="1" ht="20" x14ac:dyDescent="0.25">
      <c r="B5" s="67" t="s">
        <v>67</v>
      </c>
      <c r="C5" s="34"/>
      <c r="D5" s="35"/>
      <c r="E5" s="36"/>
      <c r="F5" s="37"/>
      <c r="G5" s="38"/>
      <c r="H5" s="38"/>
      <c r="I5" s="38"/>
      <c r="J5" s="62">
        <f>AVERAGE(J7,J10,J18,J28,J31)</f>
        <v>0</v>
      </c>
      <c r="K5" s="40"/>
      <c r="L5" s="40"/>
    </row>
    <row r="6" spans="2:12" ht="32" x14ac:dyDescent="0.2">
      <c r="B6" s="46">
        <v>1.1000000000000001</v>
      </c>
      <c r="C6" s="11" t="s">
        <v>3</v>
      </c>
      <c r="D6" s="14">
        <v>5.5</v>
      </c>
      <c r="E6" s="63" t="s">
        <v>72</v>
      </c>
      <c r="F6" s="11"/>
      <c r="G6" s="14"/>
      <c r="H6" s="14" t="s">
        <v>4</v>
      </c>
      <c r="I6" s="14"/>
      <c r="J6" s="15"/>
    </row>
    <row r="7" spans="2:12" x14ac:dyDescent="0.2">
      <c r="C7" s="10"/>
      <c r="D7" s="8"/>
      <c r="E7" s="9"/>
      <c r="F7" s="10"/>
      <c r="G7" s="30">
        <f>COUNTIF(G6:G6,"x")</f>
        <v>0</v>
      </c>
      <c r="H7" s="30">
        <f>COUNTIF(H6:H6,"x")</f>
        <v>1</v>
      </c>
      <c r="I7" s="30">
        <f>COUNTIF(I6:I6,"x")</f>
        <v>0</v>
      </c>
      <c r="J7" s="61">
        <f>IF(I7=1,"NA",G7/(1-I7))</f>
        <v>0</v>
      </c>
    </row>
    <row r="8" spans="2:12" x14ac:dyDescent="0.2">
      <c r="C8" s="7"/>
      <c r="D8" s="8"/>
      <c r="E8" s="9"/>
      <c r="F8" s="10"/>
    </row>
    <row r="9" spans="2:12" ht="36.75" customHeight="1" x14ac:dyDescent="0.2">
      <c r="B9" s="46">
        <v>1.2</v>
      </c>
      <c r="C9" s="11" t="s">
        <v>5</v>
      </c>
      <c r="D9" s="14">
        <v>5.6</v>
      </c>
      <c r="E9" s="63" t="s">
        <v>72</v>
      </c>
      <c r="F9" s="11"/>
      <c r="G9" s="14"/>
      <c r="H9" s="14" t="s">
        <v>4</v>
      </c>
      <c r="I9" s="14"/>
      <c r="J9" s="15"/>
    </row>
    <row r="10" spans="2:12" x14ac:dyDescent="0.2">
      <c r="C10" s="10"/>
      <c r="D10" s="8"/>
      <c r="E10" s="9"/>
      <c r="F10" s="10"/>
      <c r="G10" s="30">
        <f>COUNTIF(G9:G9,"x")</f>
        <v>0</v>
      </c>
      <c r="H10" s="30">
        <f>COUNTIF(H9:H9,"x")</f>
        <v>1</v>
      </c>
      <c r="I10" s="30">
        <f>COUNTIF(I9:I9,"x")</f>
        <v>0</v>
      </c>
      <c r="J10" s="61">
        <f>IF(I10=1,"NA",G10/(1-I10))</f>
        <v>0</v>
      </c>
    </row>
    <row r="11" spans="2:12" x14ac:dyDescent="0.2">
      <c r="C11" s="7"/>
      <c r="D11" s="8"/>
      <c r="E11" s="9"/>
      <c r="F11" s="10"/>
    </row>
    <row r="12" spans="2:12" ht="35.25" customHeight="1" x14ac:dyDescent="0.2">
      <c r="B12" s="46">
        <v>1.3</v>
      </c>
      <c r="C12" s="26" t="s">
        <v>77</v>
      </c>
      <c r="D12" s="12">
        <v>8</v>
      </c>
      <c r="E12" s="63" t="s">
        <v>72</v>
      </c>
      <c r="F12" s="33"/>
      <c r="G12" s="27"/>
      <c r="H12" s="28"/>
      <c r="I12" s="28"/>
      <c r="J12" s="29"/>
    </row>
    <row r="13" spans="2:12" ht="15" customHeight="1" x14ac:dyDescent="0.2">
      <c r="B13" s="46">
        <v>1.3</v>
      </c>
      <c r="C13" s="26" t="s">
        <v>78</v>
      </c>
      <c r="D13" s="12">
        <v>8</v>
      </c>
      <c r="E13" s="63" t="s">
        <v>72</v>
      </c>
      <c r="F13" s="11"/>
      <c r="G13" s="21"/>
      <c r="H13" s="21" t="s">
        <v>4</v>
      </c>
      <c r="I13" s="21"/>
      <c r="J13" s="15"/>
    </row>
    <row r="14" spans="2:12" ht="27" x14ac:dyDescent="0.2">
      <c r="B14" s="46">
        <v>1.3</v>
      </c>
      <c r="C14" s="26" t="s">
        <v>135</v>
      </c>
      <c r="D14" s="12">
        <v>8</v>
      </c>
      <c r="E14" s="63" t="s">
        <v>72</v>
      </c>
      <c r="F14" s="11"/>
      <c r="G14" s="14"/>
      <c r="H14" s="14" t="s">
        <v>4</v>
      </c>
      <c r="I14" s="14"/>
      <c r="J14" s="15"/>
    </row>
    <row r="15" spans="2:12" ht="15" customHeight="1" x14ac:dyDescent="0.2">
      <c r="B15" s="46">
        <v>1.3</v>
      </c>
      <c r="C15" s="26" t="s">
        <v>134</v>
      </c>
      <c r="D15" s="12">
        <v>8</v>
      </c>
      <c r="E15" s="63" t="s">
        <v>72</v>
      </c>
      <c r="F15" s="11"/>
      <c r="G15" s="14"/>
      <c r="H15" s="14" t="s">
        <v>4</v>
      </c>
      <c r="I15" s="14"/>
      <c r="J15" s="15"/>
    </row>
    <row r="16" spans="2:12" ht="15" customHeight="1" x14ac:dyDescent="0.2">
      <c r="B16" s="46">
        <v>1.3</v>
      </c>
      <c r="C16" s="26" t="s">
        <v>79</v>
      </c>
      <c r="D16" s="12">
        <v>8</v>
      </c>
      <c r="E16" s="63" t="s">
        <v>72</v>
      </c>
      <c r="F16" s="11"/>
      <c r="G16" s="14"/>
      <c r="H16" s="14" t="s">
        <v>4</v>
      </c>
      <c r="I16" s="14"/>
      <c r="J16" s="15"/>
    </row>
    <row r="17" spans="2:10" ht="15" customHeight="1" x14ac:dyDescent="0.2">
      <c r="B17" s="46">
        <v>1.3</v>
      </c>
      <c r="C17" s="26" t="s">
        <v>133</v>
      </c>
      <c r="D17" s="12">
        <v>8</v>
      </c>
      <c r="E17" s="63" t="s">
        <v>72</v>
      </c>
      <c r="F17" s="11"/>
      <c r="G17" s="14"/>
      <c r="H17" s="14" t="s">
        <v>4</v>
      </c>
      <c r="I17" s="14"/>
      <c r="J17" s="15"/>
    </row>
    <row r="18" spans="2:10" x14ac:dyDescent="0.2">
      <c r="C18" s="10"/>
      <c r="D18" s="8"/>
      <c r="E18" s="9"/>
      <c r="F18" s="10"/>
      <c r="G18" s="30">
        <f>COUNTIF(G13:G17,"x")</f>
        <v>0</v>
      </c>
      <c r="H18" s="30">
        <f>COUNTIF(H13:H17,"x")</f>
        <v>5</v>
      </c>
      <c r="I18" s="30">
        <f>COUNTIF(I13:I17,"x")</f>
        <v>0</v>
      </c>
      <c r="J18" s="61">
        <f>IF(I18=5,"NA",G18/(5-I18))</f>
        <v>0</v>
      </c>
    </row>
    <row r="19" spans="2:10" x14ac:dyDescent="0.2">
      <c r="C19" s="7"/>
      <c r="D19" s="8"/>
      <c r="E19" s="9"/>
      <c r="F19" s="10"/>
    </row>
    <row r="20" spans="2:10" ht="27" x14ac:dyDescent="0.2">
      <c r="B20" s="46">
        <v>1.4</v>
      </c>
      <c r="C20" s="11" t="s">
        <v>80</v>
      </c>
      <c r="D20" s="14">
        <v>8.1</v>
      </c>
      <c r="E20" s="63" t="s">
        <v>72</v>
      </c>
      <c r="F20" s="11"/>
      <c r="G20" s="27"/>
      <c r="H20" s="28"/>
      <c r="I20" s="28"/>
      <c r="J20" s="29"/>
    </row>
    <row r="21" spans="2:10" ht="32" x14ac:dyDescent="0.2">
      <c r="B21" s="46">
        <v>1.4</v>
      </c>
      <c r="C21" s="11" t="s">
        <v>81</v>
      </c>
      <c r="D21" s="14">
        <v>8.1</v>
      </c>
      <c r="E21" s="63" t="s">
        <v>72</v>
      </c>
      <c r="F21" s="11"/>
      <c r="G21" s="50"/>
      <c r="H21" s="50" t="s">
        <v>4</v>
      </c>
      <c r="I21" s="50"/>
      <c r="J21" s="15"/>
    </row>
    <row r="22" spans="2:10" ht="15" customHeight="1" x14ac:dyDescent="0.2">
      <c r="B22" s="46">
        <v>1.4</v>
      </c>
      <c r="C22" s="11" t="s">
        <v>136</v>
      </c>
      <c r="D22" s="14">
        <v>8.1</v>
      </c>
      <c r="E22" s="63" t="s">
        <v>72</v>
      </c>
      <c r="F22" s="11"/>
      <c r="G22" s="17"/>
      <c r="H22" s="50" t="s">
        <v>4</v>
      </c>
      <c r="I22" s="50"/>
      <c r="J22" s="15"/>
    </row>
    <row r="23" spans="2:10" ht="15" customHeight="1" x14ac:dyDescent="0.2">
      <c r="B23" s="46">
        <v>1.4</v>
      </c>
      <c r="C23" s="11" t="s">
        <v>82</v>
      </c>
      <c r="D23" s="14">
        <v>8.1</v>
      </c>
      <c r="E23" s="63" t="s">
        <v>72</v>
      </c>
      <c r="F23" s="11"/>
      <c r="G23" s="17"/>
      <c r="H23" s="50" t="s">
        <v>4</v>
      </c>
      <c r="I23" s="50"/>
      <c r="J23" s="15"/>
    </row>
    <row r="24" spans="2:10" ht="15" customHeight="1" x14ac:dyDescent="0.2">
      <c r="B24" s="46">
        <v>1.4</v>
      </c>
      <c r="C24" s="11" t="s">
        <v>83</v>
      </c>
      <c r="D24" s="14">
        <v>8.1</v>
      </c>
      <c r="E24" s="63" t="s">
        <v>72</v>
      </c>
      <c r="F24" s="11"/>
      <c r="G24" s="17"/>
      <c r="H24" s="50" t="s">
        <v>4</v>
      </c>
      <c r="I24" s="50"/>
      <c r="J24" s="15"/>
    </row>
    <row r="25" spans="2:10" ht="15" customHeight="1" x14ac:dyDescent="0.2">
      <c r="B25" s="46">
        <v>1.4</v>
      </c>
      <c r="C25" s="11" t="s">
        <v>84</v>
      </c>
      <c r="D25" s="14">
        <v>8.1</v>
      </c>
      <c r="E25" s="63" t="s">
        <v>72</v>
      </c>
      <c r="F25" s="11"/>
      <c r="G25" s="17"/>
      <c r="H25" s="50" t="s">
        <v>4</v>
      </c>
      <c r="I25" s="50"/>
      <c r="J25" s="15"/>
    </row>
    <row r="26" spans="2:10" ht="15" customHeight="1" x14ac:dyDescent="0.2">
      <c r="B26" s="46">
        <v>1.4</v>
      </c>
      <c r="C26" s="11" t="s">
        <v>85</v>
      </c>
      <c r="D26" s="14">
        <v>8.1</v>
      </c>
      <c r="E26" s="63" t="s">
        <v>72</v>
      </c>
      <c r="F26" s="11"/>
      <c r="G26" s="17"/>
      <c r="H26" s="50" t="s">
        <v>4</v>
      </c>
      <c r="I26" s="50"/>
      <c r="J26" s="15"/>
    </row>
    <row r="27" spans="2:10" ht="15" customHeight="1" x14ac:dyDescent="0.2">
      <c r="B27" s="46">
        <v>1.4</v>
      </c>
      <c r="C27" s="11" t="s">
        <v>137</v>
      </c>
      <c r="D27" s="14">
        <v>8.1</v>
      </c>
      <c r="E27" s="63" t="s">
        <v>72</v>
      </c>
      <c r="F27" s="11"/>
      <c r="G27" s="17"/>
      <c r="H27" s="50" t="s">
        <v>4</v>
      </c>
      <c r="I27" s="50"/>
      <c r="J27" s="15"/>
    </row>
    <row r="28" spans="2:10" x14ac:dyDescent="0.2">
      <c r="C28" s="10"/>
      <c r="D28" s="8"/>
      <c r="E28" s="9"/>
      <c r="F28" s="10"/>
      <c r="G28" s="30">
        <f>COUNTIF(G21:G27,"x")</f>
        <v>0</v>
      </c>
      <c r="H28" s="30">
        <f>COUNTIF(H21:H27,"x")</f>
        <v>7</v>
      </c>
      <c r="I28" s="30">
        <f>COUNTIF(I21:I27,"x")</f>
        <v>0</v>
      </c>
      <c r="J28" s="61">
        <f>IF(I28=7,"NA",G28/(7-I28))</f>
        <v>0</v>
      </c>
    </row>
    <row r="29" spans="2:10" x14ac:dyDescent="0.2">
      <c r="C29" s="7"/>
      <c r="D29" s="8"/>
      <c r="E29" s="9"/>
      <c r="F29" s="10"/>
    </row>
    <row r="30" spans="2:10" ht="33.75" customHeight="1" x14ac:dyDescent="0.2">
      <c r="B30" s="46">
        <v>1.5</v>
      </c>
      <c r="C30" s="11" t="s">
        <v>6</v>
      </c>
      <c r="D30" s="14" t="s">
        <v>66</v>
      </c>
      <c r="E30" s="63" t="s">
        <v>72</v>
      </c>
      <c r="F30" s="11"/>
      <c r="G30" s="14"/>
      <c r="H30" s="14" t="s">
        <v>4</v>
      </c>
      <c r="I30" s="14"/>
      <c r="J30" s="15"/>
    </row>
    <row r="31" spans="2:10" x14ac:dyDescent="0.2">
      <c r="C31" s="10"/>
      <c r="D31" s="8"/>
      <c r="E31" s="9"/>
      <c r="F31" s="10"/>
      <c r="G31" s="30">
        <f>COUNTIF(G30:G30,"x")</f>
        <v>0</v>
      </c>
      <c r="H31" s="30">
        <f>COUNTIF(H30:H30,"x")</f>
        <v>1</v>
      </c>
      <c r="I31" s="30">
        <f>COUNTIF(I30:I30,"x")</f>
        <v>0</v>
      </c>
      <c r="J31" s="61">
        <f>IF(I31=1,"NA",G31/(1-I31))</f>
        <v>0</v>
      </c>
    </row>
    <row r="32" spans="2:10" x14ac:dyDescent="0.2">
      <c r="C32" s="10"/>
      <c r="D32" s="8"/>
      <c r="E32" s="9"/>
      <c r="F32" s="10"/>
      <c r="G32" s="42"/>
      <c r="H32" s="42"/>
    </row>
    <row r="33" spans="2:12" s="41" customFormat="1" ht="20" x14ac:dyDescent="0.25">
      <c r="B33" s="67" t="s">
        <v>65</v>
      </c>
      <c r="C33" s="34"/>
      <c r="D33" s="35"/>
      <c r="E33" s="36"/>
      <c r="F33" s="37"/>
      <c r="G33" s="49"/>
      <c r="H33" s="49"/>
      <c r="I33" s="45"/>
      <c r="J33" s="62">
        <f>J38</f>
        <v>0</v>
      </c>
      <c r="K33" s="40"/>
      <c r="L33" s="40"/>
    </row>
    <row r="34" spans="2:12" ht="27" x14ac:dyDescent="0.2">
      <c r="B34" s="46">
        <v>2.1</v>
      </c>
      <c r="C34" s="26" t="s">
        <v>86</v>
      </c>
      <c r="D34" s="14" t="s">
        <v>64</v>
      </c>
      <c r="E34" s="63" t="s">
        <v>72</v>
      </c>
      <c r="F34" s="33"/>
      <c r="G34" s="27"/>
      <c r="H34" s="28"/>
      <c r="I34" s="28"/>
      <c r="J34" s="29"/>
    </row>
    <row r="35" spans="2:12" ht="15" customHeight="1" x14ac:dyDescent="0.2">
      <c r="B35" s="46">
        <v>2.1</v>
      </c>
      <c r="C35" s="26" t="s">
        <v>87</v>
      </c>
      <c r="D35" s="14" t="s">
        <v>64</v>
      </c>
      <c r="E35" s="63" t="s">
        <v>72</v>
      </c>
      <c r="F35" s="11"/>
      <c r="G35" s="21"/>
      <c r="H35" s="21" t="s">
        <v>4</v>
      </c>
      <c r="I35" s="21"/>
      <c r="J35" s="22"/>
    </row>
    <row r="36" spans="2:12" ht="27" x14ac:dyDescent="0.2">
      <c r="B36" s="46">
        <v>2.1</v>
      </c>
      <c r="C36" s="26" t="s">
        <v>138</v>
      </c>
      <c r="D36" s="14" t="s">
        <v>64</v>
      </c>
      <c r="E36" s="63" t="s">
        <v>72</v>
      </c>
      <c r="F36" s="11"/>
      <c r="G36" s="14"/>
      <c r="H36" s="21" t="s">
        <v>4</v>
      </c>
      <c r="I36" s="21"/>
      <c r="J36" s="15"/>
    </row>
    <row r="37" spans="2:12" ht="15" customHeight="1" x14ac:dyDescent="0.2">
      <c r="B37" s="46">
        <v>2.1</v>
      </c>
      <c r="C37" s="26" t="s">
        <v>139</v>
      </c>
      <c r="D37" s="14" t="s">
        <v>64</v>
      </c>
      <c r="E37" s="63" t="s">
        <v>72</v>
      </c>
      <c r="F37" s="11"/>
      <c r="G37" s="14"/>
      <c r="H37" s="21" t="s">
        <v>4</v>
      </c>
      <c r="I37" s="21"/>
      <c r="J37" s="15"/>
    </row>
    <row r="38" spans="2:12" x14ac:dyDescent="0.2">
      <c r="C38" s="10"/>
      <c r="D38" s="8"/>
      <c r="E38" s="9"/>
      <c r="F38" s="10"/>
      <c r="G38" s="30">
        <f>COUNTIF(G35:G37,"x")</f>
        <v>0</v>
      </c>
      <c r="H38" s="30">
        <f>COUNTIF(H35:H37,"x")</f>
        <v>3</v>
      </c>
      <c r="I38" s="30">
        <f>COUNTIF(I35:I37,"x")</f>
        <v>0</v>
      </c>
      <c r="J38" s="61">
        <f>IF(I38=3,"NA",G38/(3-I38))</f>
        <v>0</v>
      </c>
    </row>
    <row r="39" spans="2:12" x14ac:dyDescent="0.2">
      <c r="C39" s="10"/>
      <c r="D39" s="8"/>
      <c r="E39" s="9"/>
      <c r="F39" s="10"/>
      <c r="G39" s="23"/>
      <c r="H39" s="23"/>
    </row>
    <row r="40" spans="2:12" s="41" customFormat="1" ht="20" x14ac:dyDescent="0.25">
      <c r="B40" s="67" t="s">
        <v>63</v>
      </c>
      <c r="C40" s="34"/>
      <c r="D40" s="35"/>
      <c r="E40" s="36"/>
      <c r="F40" s="37"/>
      <c r="G40" s="38"/>
      <c r="H40" s="38"/>
      <c r="I40" s="45"/>
      <c r="J40" s="62">
        <f>AVERAGE(J48,J51,J54,J57,J60,J63)</f>
        <v>0</v>
      </c>
      <c r="K40" s="40"/>
      <c r="L40" s="40"/>
    </row>
    <row r="41" spans="2:12" ht="31.5" customHeight="1" x14ac:dyDescent="0.2">
      <c r="B41" s="46">
        <v>3.1</v>
      </c>
      <c r="C41" s="11" t="s">
        <v>88</v>
      </c>
      <c r="D41" s="12" t="s">
        <v>62</v>
      </c>
      <c r="E41" s="63" t="s">
        <v>72</v>
      </c>
      <c r="F41" s="33"/>
      <c r="G41" s="27"/>
      <c r="H41" s="28"/>
      <c r="I41" s="28"/>
      <c r="J41" s="29"/>
    </row>
    <row r="42" spans="2:12" ht="15" customHeight="1" x14ac:dyDescent="0.2">
      <c r="B42" s="46">
        <v>3.1</v>
      </c>
      <c r="C42" s="11" t="s">
        <v>140</v>
      </c>
      <c r="D42" s="26" t="s">
        <v>91</v>
      </c>
      <c r="E42" s="63" t="s">
        <v>72</v>
      </c>
      <c r="F42" s="11"/>
      <c r="G42" s="21"/>
      <c r="H42" s="21" t="s">
        <v>4</v>
      </c>
      <c r="I42" s="21"/>
      <c r="J42" s="15"/>
    </row>
    <row r="43" spans="2:12" ht="15" customHeight="1" x14ac:dyDescent="0.2">
      <c r="B43" s="46">
        <v>3.1</v>
      </c>
      <c r="C43" s="11" t="s">
        <v>141</v>
      </c>
      <c r="D43" s="26" t="s">
        <v>91</v>
      </c>
      <c r="E43" s="63" t="s">
        <v>72</v>
      </c>
      <c r="F43" s="11"/>
      <c r="G43" s="14"/>
      <c r="H43" s="14" t="s">
        <v>4</v>
      </c>
      <c r="I43" s="14"/>
      <c r="J43" s="15"/>
    </row>
    <row r="44" spans="2:12" ht="15" customHeight="1" x14ac:dyDescent="0.2">
      <c r="B44" s="46">
        <v>3.1</v>
      </c>
      <c r="C44" s="11" t="s">
        <v>89</v>
      </c>
      <c r="D44" s="26" t="s">
        <v>91</v>
      </c>
      <c r="E44" s="63" t="s">
        <v>72</v>
      </c>
      <c r="F44" s="11"/>
      <c r="G44" s="14"/>
      <c r="H44" s="14" t="s">
        <v>4</v>
      </c>
      <c r="I44" s="14"/>
      <c r="J44" s="15"/>
    </row>
    <row r="45" spans="2:12" ht="15" customHeight="1" x14ac:dyDescent="0.2">
      <c r="B45" s="46">
        <v>3.1</v>
      </c>
      <c r="C45" s="11" t="s">
        <v>90</v>
      </c>
      <c r="D45" s="26" t="s">
        <v>91</v>
      </c>
      <c r="E45" s="63" t="s">
        <v>72</v>
      </c>
      <c r="F45" s="11"/>
      <c r="G45" s="14"/>
      <c r="H45" s="14" t="s">
        <v>4</v>
      </c>
      <c r="I45" s="14"/>
      <c r="J45" s="15"/>
    </row>
    <row r="46" spans="2:12" ht="15" customHeight="1" x14ac:dyDescent="0.2">
      <c r="B46" s="46">
        <v>3.1</v>
      </c>
      <c r="C46" s="11" t="s">
        <v>142</v>
      </c>
      <c r="D46" s="26" t="s">
        <v>91</v>
      </c>
      <c r="E46" s="63" t="s">
        <v>72</v>
      </c>
      <c r="F46" s="11"/>
      <c r="G46" s="14"/>
      <c r="H46" s="14" t="s">
        <v>4</v>
      </c>
      <c r="I46" s="14"/>
      <c r="J46" s="15"/>
    </row>
    <row r="47" spans="2:12" ht="15" customHeight="1" x14ac:dyDescent="0.2">
      <c r="B47" s="46">
        <v>3.1</v>
      </c>
      <c r="C47" s="11" t="s">
        <v>143</v>
      </c>
      <c r="D47" s="26" t="s">
        <v>91</v>
      </c>
      <c r="E47" s="63" t="s">
        <v>72</v>
      </c>
      <c r="F47" s="11"/>
      <c r="G47" s="14"/>
      <c r="H47" s="14" t="s">
        <v>4</v>
      </c>
      <c r="I47" s="14"/>
      <c r="J47" s="15"/>
    </row>
    <row r="48" spans="2:12" x14ac:dyDescent="0.2">
      <c r="C48" s="10"/>
      <c r="D48" s="8"/>
      <c r="E48" s="9"/>
      <c r="F48" s="10"/>
      <c r="G48" s="30">
        <f>COUNTIF(G42:G47,"x")</f>
        <v>0</v>
      </c>
      <c r="H48" s="30">
        <f>COUNTIF(H42:H47,"x")</f>
        <v>6</v>
      </c>
      <c r="I48" s="30">
        <f>COUNTIF(I42:I47,"x")</f>
        <v>0</v>
      </c>
      <c r="J48" s="61">
        <f>IF(I48=6,"NA",G48/(6-I48))</f>
        <v>0</v>
      </c>
    </row>
    <row r="49" spans="2:10" x14ac:dyDescent="0.2">
      <c r="C49" s="7"/>
      <c r="D49" s="8"/>
      <c r="E49" s="9"/>
      <c r="F49" s="10"/>
    </row>
    <row r="50" spans="2:10" ht="46.5" customHeight="1" x14ac:dyDescent="0.2">
      <c r="B50" s="46">
        <v>3.2</v>
      </c>
      <c r="C50" s="26" t="s">
        <v>7</v>
      </c>
      <c r="D50" s="14">
        <v>7.2</v>
      </c>
      <c r="E50" s="63" t="s">
        <v>72</v>
      </c>
      <c r="F50" s="11"/>
      <c r="G50" s="14"/>
      <c r="H50" s="14" t="s">
        <v>4</v>
      </c>
      <c r="I50" s="14"/>
      <c r="J50" s="15"/>
    </row>
    <row r="51" spans="2:10" x14ac:dyDescent="0.2">
      <c r="C51" s="72"/>
      <c r="D51" s="8"/>
      <c r="E51" s="9"/>
      <c r="F51" s="10"/>
      <c r="G51" s="30">
        <f>COUNTIF(G50:G50,"x")</f>
        <v>0</v>
      </c>
      <c r="H51" s="30">
        <f>COUNTIF(H50:H50,"x")</f>
        <v>1</v>
      </c>
      <c r="I51" s="30">
        <f>COUNTIF(I50:I50,"x")</f>
        <v>0</v>
      </c>
      <c r="J51" s="61">
        <f>IF(I51=1,"NA",G51/(1-I51))</f>
        <v>0</v>
      </c>
    </row>
    <row r="52" spans="2:10" x14ac:dyDescent="0.2">
      <c r="C52" s="73"/>
      <c r="D52" s="8"/>
      <c r="E52" s="9"/>
      <c r="F52" s="10"/>
    </row>
    <row r="53" spans="2:10" ht="33" customHeight="1" x14ac:dyDescent="0.2">
      <c r="B53" s="46">
        <v>3.3</v>
      </c>
      <c r="C53" s="26" t="s">
        <v>9</v>
      </c>
      <c r="D53" s="14" t="s">
        <v>61</v>
      </c>
      <c r="E53" s="12"/>
      <c r="F53" s="64" t="s">
        <v>73</v>
      </c>
      <c r="G53" s="14"/>
      <c r="H53" s="14" t="s">
        <v>4</v>
      </c>
      <c r="I53" s="14"/>
      <c r="J53" s="15"/>
    </row>
    <row r="54" spans="2:10" x14ac:dyDescent="0.2">
      <c r="C54" s="72"/>
      <c r="D54" s="8"/>
      <c r="E54" s="9"/>
      <c r="F54" s="10"/>
      <c r="G54" s="30">
        <f>COUNTIF(G53:G53,"x")</f>
        <v>0</v>
      </c>
      <c r="H54" s="30">
        <f>COUNTIF(H53:H53,"x")</f>
        <v>1</v>
      </c>
      <c r="I54" s="30">
        <f>COUNTIF(I53:I53,"x")</f>
        <v>0</v>
      </c>
      <c r="J54" s="61">
        <f>IF(I54=1,"NA",G54/(1-I54))</f>
        <v>0</v>
      </c>
    </row>
    <row r="55" spans="2:10" x14ac:dyDescent="0.2">
      <c r="C55" s="73"/>
      <c r="D55" s="8"/>
      <c r="E55" s="9"/>
      <c r="F55" s="10"/>
    </row>
    <row r="56" spans="2:10" ht="47.25" customHeight="1" x14ac:dyDescent="0.2">
      <c r="B56" s="46">
        <v>3.4</v>
      </c>
      <c r="C56" s="26" t="s">
        <v>11</v>
      </c>
      <c r="D56" s="14" t="s">
        <v>60</v>
      </c>
      <c r="E56" s="13"/>
      <c r="F56" s="64" t="s">
        <v>73</v>
      </c>
      <c r="G56" s="14"/>
      <c r="H56" s="14" t="s">
        <v>4</v>
      </c>
      <c r="I56" s="14"/>
      <c r="J56" s="15"/>
    </row>
    <row r="57" spans="2:10" x14ac:dyDescent="0.2">
      <c r="C57" s="72"/>
      <c r="D57" s="8"/>
      <c r="E57" s="9"/>
      <c r="F57" s="10"/>
      <c r="G57" s="30">
        <f>COUNTIF(G56:G56,"x")</f>
        <v>0</v>
      </c>
      <c r="H57" s="30">
        <f>COUNTIF(H56:H56,"x")</f>
        <v>1</v>
      </c>
      <c r="I57" s="30">
        <f>COUNTIF(I56:I56,"x")</f>
        <v>0</v>
      </c>
      <c r="J57" s="61">
        <f>IF(I57=1,"NA",G57/(1-I57))</f>
        <v>0</v>
      </c>
    </row>
    <row r="58" spans="2:10" x14ac:dyDescent="0.2">
      <c r="C58" s="73"/>
      <c r="D58" s="8"/>
      <c r="E58" s="9"/>
      <c r="F58" s="10"/>
    </row>
    <row r="59" spans="2:10" ht="54" customHeight="1" x14ac:dyDescent="0.2">
      <c r="B59" s="46">
        <v>3.5</v>
      </c>
      <c r="C59" s="26" t="s">
        <v>12</v>
      </c>
      <c r="D59" s="14">
        <v>9.1</v>
      </c>
      <c r="E59" s="63" t="s">
        <v>72</v>
      </c>
      <c r="F59" s="11"/>
      <c r="G59" s="14"/>
      <c r="H59" s="14" t="s">
        <v>4</v>
      </c>
      <c r="I59" s="14"/>
      <c r="J59" s="15"/>
    </row>
    <row r="60" spans="2:10" x14ac:dyDescent="0.2">
      <c r="C60" s="10"/>
      <c r="D60" s="8"/>
      <c r="E60" s="9"/>
      <c r="F60" s="10"/>
      <c r="G60" s="30">
        <f>COUNTIF(G59:G59,"x")</f>
        <v>0</v>
      </c>
      <c r="H60" s="30">
        <f>COUNTIF(H59:H59,"x")</f>
        <v>1</v>
      </c>
      <c r="I60" s="30">
        <f>COUNTIF(I59:I59,"x")</f>
        <v>0</v>
      </c>
      <c r="J60" s="61">
        <f>IF(I60=1,"NA",G60/(1-I60))</f>
        <v>0</v>
      </c>
    </row>
    <row r="61" spans="2:10" x14ac:dyDescent="0.2">
      <c r="C61" s="10"/>
      <c r="D61" s="8"/>
      <c r="E61" s="9"/>
      <c r="F61" s="31"/>
      <c r="G61" s="23"/>
      <c r="H61" s="23"/>
      <c r="I61" s="23"/>
      <c r="J61" s="19"/>
    </row>
    <row r="62" spans="2:10" ht="53.25" customHeight="1" x14ac:dyDescent="0.2">
      <c r="B62" s="46">
        <v>3.6</v>
      </c>
      <c r="C62" s="11" t="s">
        <v>92</v>
      </c>
      <c r="D62" s="14">
        <v>9.1999999999999993</v>
      </c>
      <c r="E62" s="63" t="s">
        <v>72</v>
      </c>
      <c r="F62" s="11"/>
      <c r="G62" s="14"/>
      <c r="H62" s="14" t="s">
        <v>4</v>
      </c>
      <c r="I62" s="14"/>
      <c r="J62" s="15"/>
    </row>
    <row r="63" spans="2:10" ht="15" customHeight="1" x14ac:dyDescent="0.2">
      <c r="C63" s="10"/>
      <c r="D63" s="8"/>
      <c r="E63" s="9"/>
      <c r="F63" s="10"/>
      <c r="G63" s="30">
        <f>COUNTIF(G62:G62,"x")</f>
        <v>0</v>
      </c>
      <c r="H63" s="30">
        <f>COUNTIF(H62:H62,"x")</f>
        <v>1</v>
      </c>
      <c r="I63" s="30">
        <f>COUNTIF(I62:I62,"x")</f>
        <v>0</v>
      </c>
      <c r="J63" s="61">
        <f>IF(I63=1,"NA",G63/(1-I63))</f>
        <v>0</v>
      </c>
    </row>
    <row r="64" spans="2:10" x14ac:dyDescent="0.2">
      <c r="B64" s="47"/>
      <c r="C64" s="5"/>
      <c r="D64" s="8"/>
      <c r="E64" s="9"/>
      <c r="F64" s="10"/>
    </row>
    <row r="65" spans="2:10" ht="20" x14ac:dyDescent="0.25">
      <c r="B65" s="67" t="s">
        <v>59</v>
      </c>
      <c r="C65" s="34"/>
      <c r="D65" s="35"/>
      <c r="E65" s="36"/>
      <c r="F65" s="37"/>
      <c r="G65" s="38"/>
      <c r="H65" s="38"/>
      <c r="I65" s="38"/>
      <c r="J65" s="39"/>
    </row>
    <row r="66" spans="2:10" x14ac:dyDescent="0.2">
      <c r="B66" s="44">
        <v>4.0999999999999996</v>
      </c>
      <c r="C66" s="81" t="s">
        <v>13</v>
      </c>
      <c r="D66" s="82"/>
      <c r="E66" s="82"/>
      <c r="F66" s="82"/>
      <c r="G66" s="82"/>
      <c r="H66" s="82"/>
      <c r="I66" s="82"/>
      <c r="J66" s="62">
        <f>AVERAGE(J68,J71,J78,J83)</f>
        <v>0</v>
      </c>
    </row>
    <row r="67" spans="2:10" ht="55.5" customHeight="1" x14ac:dyDescent="0.2">
      <c r="B67" s="46" t="s">
        <v>8</v>
      </c>
      <c r="C67" s="26" t="s">
        <v>14</v>
      </c>
      <c r="D67" s="14">
        <v>5.2</v>
      </c>
      <c r="E67" s="63" t="s">
        <v>72</v>
      </c>
      <c r="F67" s="11"/>
      <c r="G67" s="14"/>
      <c r="H67" s="14" t="s">
        <v>4</v>
      </c>
      <c r="I67" s="14"/>
      <c r="J67" s="15"/>
    </row>
    <row r="68" spans="2:10" ht="15" customHeight="1" x14ac:dyDescent="0.2">
      <c r="C68" s="10"/>
      <c r="D68" s="8"/>
      <c r="E68" s="9"/>
      <c r="F68" s="10"/>
      <c r="G68" s="30">
        <f>COUNTIF(G67:G67,"x")</f>
        <v>0</v>
      </c>
      <c r="H68" s="30">
        <f>COUNTIF(H67:H67,"x")</f>
        <v>1</v>
      </c>
      <c r="I68" s="30">
        <f>COUNTIF(I67:I67,"x")</f>
        <v>0</v>
      </c>
      <c r="J68" s="61">
        <f>IF(I68=1,"NA",G68/(1-I68))</f>
        <v>0</v>
      </c>
    </row>
    <row r="69" spans="2:10" ht="15" customHeight="1" x14ac:dyDescent="0.2">
      <c r="C69" s="10"/>
      <c r="D69" s="8"/>
      <c r="E69" s="9"/>
      <c r="F69" s="10"/>
      <c r="G69" s="42"/>
      <c r="H69" s="42"/>
    </row>
    <row r="70" spans="2:10" ht="34.5" customHeight="1" x14ac:dyDescent="0.2">
      <c r="B70" s="46" t="s">
        <v>15</v>
      </c>
      <c r="C70" s="11" t="s">
        <v>16</v>
      </c>
      <c r="D70" s="14">
        <v>5.2</v>
      </c>
      <c r="E70" s="63" t="s">
        <v>72</v>
      </c>
      <c r="F70" s="11"/>
      <c r="G70" s="21"/>
      <c r="H70" s="21" t="s">
        <v>4</v>
      </c>
      <c r="I70" s="14"/>
      <c r="J70" s="15"/>
    </row>
    <row r="71" spans="2:10" x14ac:dyDescent="0.2">
      <c r="C71" s="10"/>
      <c r="D71" s="8"/>
      <c r="E71" s="9"/>
      <c r="F71" s="10"/>
      <c r="G71" s="30">
        <f>COUNTIF(G70:G70,"x")</f>
        <v>0</v>
      </c>
      <c r="H71" s="30">
        <f>COUNTIF(H70:H70,"x")</f>
        <v>1</v>
      </c>
      <c r="I71" s="30">
        <f>COUNTIF(I70:I70,"x")</f>
        <v>0</v>
      </c>
      <c r="J71" s="61">
        <f>IF(I71=1,"NA",G71/(1-I71))</f>
        <v>0</v>
      </c>
    </row>
    <row r="72" spans="2:10" x14ac:dyDescent="0.2">
      <c r="C72" s="7"/>
      <c r="D72" s="8"/>
      <c r="E72" s="9"/>
      <c r="F72" s="10"/>
    </row>
    <row r="73" spans="2:10" ht="29.25" customHeight="1" x14ac:dyDescent="0.2">
      <c r="B73" s="46" t="s">
        <v>17</v>
      </c>
      <c r="C73" s="11" t="s">
        <v>93</v>
      </c>
      <c r="D73" s="14" t="s">
        <v>58</v>
      </c>
      <c r="E73" s="63" t="s">
        <v>72</v>
      </c>
      <c r="F73" s="32"/>
      <c r="G73" s="27"/>
      <c r="H73" s="28"/>
      <c r="I73" s="28"/>
      <c r="J73" s="29"/>
    </row>
    <row r="74" spans="2:10" ht="34.5" customHeight="1" x14ac:dyDescent="0.2">
      <c r="B74" s="46" t="s">
        <v>17</v>
      </c>
      <c r="C74" s="11" t="s">
        <v>94</v>
      </c>
      <c r="D74" s="14" t="s">
        <v>58</v>
      </c>
      <c r="E74" s="63" t="s">
        <v>72</v>
      </c>
      <c r="F74" s="11"/>
      <c r="G74" s="21"/>
      <c r="H74" s="21" t="s">
        <v>4</v>
      </c>
      <c r="I74" s="21"/>
      <c r="J74" s="22"/>
    </row>
    <row r="75" spans="2:10" ht="15" customHeight="1" x14ac:dyDescent="0.2">
      <c r="B75" s="46" t="s">
        <v>17</v>
      </c>
      <c r="C75" s="11" t="s">
        <v>144</v>
      </c>
      <c r="D75" s="14" t="s">
        <v>58</v>
      </c>
      <c r="E75" s="63" t="s">
        <v>72</v>
      </c>
      <c r="F75" s="11"/>
      <c r="G75" s="14"/>
      <c r="H75" s="14" t="s">
        <v>4</v>
      </c>
      <c r="I75" s="14"/>
      <c r="J75" s="15"/>
    </row>
    <row r="76" spans="2:10" ht="27" x14ac:dyDescent="0.2">
      <c r="B76" s="46" t="s">
        <v>17</v>
      </c>
      <c r="C76" s="26" t="s">
        <v>95</v>
      </c>
      <c r="D76" s="14" t="s">
        <v>58</v>
      </c>
      <c r="E76" s="63" t="s">
        <v>72</v>
      </c>
      <c r="F76" s="11"/>
      <c r="G76" s="14"/>
      <c r="H76" s="14" t="s">
        <v>4</v>
      </c>
      <c r="I76" s="14"/>
      <c r="J76" s="15"/>
    </row>
    <row r="77" spans="2:10" ht="33.75" customHeight="1" x14ac:dyDescent="0.2">
      <c r="B77" s="46" t="s">
        <v>17</v>
      </c>
      <c r="C77" s="26" t="s">
        <v>96</v>
      </c>
      <c r="D77" s="14" t="s">
        <v>58</v>
      </c>
      <c r="E77" s="63" t="s">
        <v>72</v>
      </c>
      <c r="F77" s="11"/>
      <c r="G77" s="14"/>
      <c r="H77" s="14" t="s">
        <v>4</v>
      </c>
      <c r="I77" s="14"/>
      <c r="J77" s="15"/>
    </row>
    <row r="78" spans="2:10" x14ac:dyDescent="0.2">
      <c r="C78" s="72"/>
      <c r="D78" s="8"/>
      <c r="E78" s="9"/>
      <c r="F78" s="10"/>
      <c r="G78" s="30">
        <f>COUNTIF(G74:G77,"x")</f>
        <v>0</v>
      </c>
      <c r="H78" s="30">
        <f>COUNTIF(H74:H77,"x")</f>
        <v>4</v>
      </c>
      <c r="I78" s="30">
        <f>COUNTIF(I74:I77,"x")</f>
        <v>0</v>
      </c>
      <c r="J78" s="61">
        <f>IF(I78=4,"NA",G78/(4-I78))</f>
        <v>0</v>
      </c>
    </row>
    <row r="79" spans="2:10" x14ac:dyDescent="0.2">
      <c r="C79" s="73"/>
      <c r="D79" s="8"/>
      <c r="E79" s="9"/>
      <c r="F79" s="10"/>
    </row>
    <row r="80" spans="2:10" ht="31.5" customHeight="1" x14ac:dyDescent="0.2">
      <c r="B80" s="46" t="s">
        <v>18</v>
      </c>
      <c r="C80" s="26" t="s">
        <v>97</v>
      </c>
      <c r="D80" s="14" t="s">
        <v>57</v>
      </c>
      <c r="E80" s="63" t="s">
        <v>72</v>
      </c>
      <c r="F80" s="33"/>
      <c r="G80" s="27"/>
      <c r="H80" s="28"/>
      <c r="I80" s="28"/>
      <c r="J80" s="29"/>
    </row>
    <row r="81" spans="2:10" ht="15" customHeight="1" x14ac:dyDescent="0.2">
      <c r="B81" s="46" t="s">
        <v>18</v>
      </c>
      <c r="C81" s="26" t="s">
        <v>98</v>
      </c>
      <c r="D81" s="14" t="s">
        <v>57</v>
      </c>
      <c r="E81" s="63" t="s">
        <v>72</v>
      </c>
      <c r="F81" s="11"/>
      <c r="G81" s="21"/>
      <c r="H81" s="21" t="s">
        <v>4</v>
      </c>
      <c r="I81" s="21"/>
      <c r="J81" s="15"/>
    </row>
    <row r="82" spans="2:10" ht="27" x14ac:dyDescent="0.2">
      <c r="B82" s="46" t="s">
        <v>18</v>
      </c>
      <c r="C82" s="26" t="s">
        <v>99</v>
      </c>
      <c r="D82" s="14" t="s">
        <v>57</v>
      </c>
      <c r="E82" s="63" t="s">
        <v>72</v>
      </c>
      <c r="F82" s="11"/>
      <c r="G82" s="14"/>
      <c r="H82" s="21" t="s">
        <v>4</v>
      </c>
      <c r="I82" s="21"/>
      <c r="J82" s="15"/>
    </row>
    <row r="83" spans="2:10" x14ac:dyDescent="0.2">
      <c r="C83" s="10"/>
      <c r="D83" s="8"/>
      <c r="E83" s="9"/>
      <c r="F83" s="10"/>
      <c r="G83" s="30">
        <f>COUNTIF(G81:G82,"x")</f>
        <v>0</v>
      </c>
      <c r="H83" s="30">
        <f>COUNTIF(H81:H82,"x")</f>
        <v>2</v>
      </c>
      <c r="I83" s="30">
        <f>COUNTIF(I81:I82,"x")</f>
        <v>0</v>
      </c>
      <c r="J83" s="61">
        <f>IF(I83=2,"NA",G83/(2-I83))</f>
        <v>0</v>
      </c>
    </row>
    <row r="84" spans="2:10" x14ac:dyDescent="0.2">
      <c r="B84" s="47"/>
      <c r="C84" s="5"/>
      <c r="D84" s="8"/>
      <c r="E84" s="9"/>
      <c r="F84" s="10"/>
    </row>
    <row r="85" spans="2:10" x14ac:dyDescent="0.2">
      <c r="B85" s="44">
        <v>4.2</v>
      </c>
      <c r="C85" s="81" t="s">
        <v>19</v>
      </c>
      <c r="D85" s="82"/>
      <c r="E85" s="82"/>
      <c r="F85" s="82"/>
      <c r="G85" s="82"/>
      <c r="H85" s="82"/>
      <c r="I85" s="82"/>
      <c r="J85" s="62">
        <f>AVERAGE(J87,J90,J97,J103)</f>
        <v>0</v>
      </c>
    </row>
    <row r="86" spans="2:10" ht="48" customHeight="1" x14ac:dyDescent="0.2">
      <c r="B86" s="46" t="s">
        <v>10</v>
      </c>
      <c r="C86" s="26" t="s">
        <v>145</v>
      </c>
      <c r="D86" s="14">
        <v>5.2</v>
      </c>
      <c r="E86" s="63" t="s">
        <v>72</v>
      </c>
      <c r="F86" s="11"/>
      <c r="G86" s="14"/>
      <c r="H86" s="14" t="s">
        <v>4</v>
      </c>
      <c r="I86" s="14"/>
      <c r="J86" s="15"/>
    </row>
    <row r="87" spans="2:10" x14ac:dyDescent="0.2">
      <c r="C87" s="10"/>
      <c r="D87" s="8"/>
      <c r="E87" s="9"/>
      <c r="F87" s="10"/>
      <c r="G87" s="30">
        <f>COUNTIF(G86:G86,"x")</f>
        <v>0</v>
      </c>
      <c r="H87" s="30">
        <f>COUNTIF(H86:H86,"x")</f>
        <v>1</v>
      </c>
      <c r="I87" s="30">
        <f>COUNTIF(I86:I86,"x")</f>
        <v>0</v>
      </c>
      <c r="J87" s="61">
        <f>IF(I87=1,"NA",G87/(1-I87))</f>
        <v>0</v>
      </c>
    </row>
    <row r="88" spans="2:10" x14ac:dyDescent="0.2">
      <c r="C88" s="10"/>
      <c r="D88" s="8"/>
      <c r="E88" s="9"/>
      <c r="F88" s="10"/>
      <c r="G88" s="42"/>
      <c r="H88" s="42"/>
    </row>
    <row r="89" spans="2:10" ht="32" x14ac:dyDescent="0.2">
      <c r="B89" s="46" t="s">
        <v>20</v>
      </c>
      <c r="C89" s="11" t="s">
        <v>146</v>
      </c>
      <c r="D89" s="14">
        <v>5.2</v>
      </c>
      <c r="E89" s="63" t="s">
        <v>72</v>
      </c>
      <c r="F89" s="11"/>
      <c r="G89" s="21"/>
      <c r="H89" s="21" t="s">
        <v>4</v>
      </c>
      <c r="I89" s="14"/>
      <c r="J89" s="15"/>
    </row>
    <row r="90" spans="2:10" x14ac:dyDescent="0.2">
      <c r="C90" s="10"/>
      <c r="D90" s="8"/>
      <c r="E90" s="9"/>
      <c r="F90" s="10"/>
      <c r="G90" s="30">
        <f>COUNTIF(G89:G89,"x")</f>
        <v>0</v>
      </c>
      <c r="H90" s="30">
        <f>COUNTIF(H89:H89,"x")</f>
        <v>1</v>
      </c>
      <c r="I90" s="30">
        <f>COUNTIF(I89:I89,"x")</f>
        <v>0</v>
      </c>
      <c r="J90" s="61">
        <f>IF(I90=1,"NA",G90/(1-I90))</f>
        <v>0</v>
      </c>
    </row>
    <row r="91" spans="2:10" x14ac:dyDescent="0.2">
      <c r="C91" s="7"/>
      <c r="D91" s="8"/>
      <c r="E91" s="9"/>
      <c r="F91" s="10"/>
    </row>
    <row r="92" spans="2:10" ht="46.5" customHeight="1" x14ac:dyDescent="0.2">
      <c r="B92" s="48" t="s">
        <v>21</v>
      </c>
      <c r="C92" s="11" t="s">
        <v>100</v>
      </c>
      <c r="D92" s="14" t="s">
        <v>56</v>
      </c>
      <c r="E92" s="63" t="s">
        <v>72</v>
      </c>
      <c r="F92" s="33"/>
      <c r="G92" s="27"/>
      <c r="H92" s="28"/>
      <c r="I92" s="28"/>
      <c r="J92" s="29"/>
    </row>
    <row r="93" spans="2:10" ht="32.25" customHeight="1" x14ac:dyDescent="0.2">
      <c r="B93" s="48" t="s">
        <v>21</v>
      </c>
      <c r="C93" s="11" t="s">
        <v>101</v>
      </c>
      <c r="D93" s="14" t="s">
        <v>56</v>
      </c>
      <c r="E93" s="63" t="s">
        <v>72</v>
      </c>
      <c r="F93" s="11"/>
      <c r="G93" s="21"/>
      <c r="H93" s="21" t="s">
        <v>4</v>
      </c>
      <c r="I93" s="21"/>
      <c r="J93" s="22"/>
    </row>
    <row r="94" spans="2:10" ht="32" x14ac:dyDescent="0.2">
      <c r="B94" s="48" t="s">
        <v>21</v>
      </c>
      <c r="C94" s="11" t="s">
        <v>147</v>
      </c>
      <c r="D94" s="14" t="s">
        <v>56</v>
      </c>
      <c r="E94" s="63" t="s">
        <v>72</v>
      </c>
      <c r="F94" s="11"/>
      <c r="G94" s="14"/>
      <c r="H94" s="14" t="s">
        <v>4</v>
      </c>
      <c r="I94" s="14"/>
      <c r="J94" s="15"/>
    </row>
    <row r="95" spans="2:10" ht="27" x14ac:dyDescent="0.2">
      <c r="B95" s="48" t="s">
        <v>21</v>
      </c>
      <c r="C95" s="11" t="s">
        <v>148</v>
      </c>
      <c r="D95" s="14" t="s">
        <v>56</v>
      </c>
      <c r="E95" s="63" t="s">
        <v>72</v>
      </c>
      <c r="F95" s="11"/>
      <c r="G95" s="14"/>
      <c r="H95" s="14" t="s">
        <v>4</v>
      </c>
      <c r="I95" s="14"/>
      <c r="J95" s="15"/>
    </row>
    <row r="96" spans="2:10" ht="68.25" customHeight="1" x14ac:dyDescent="0.2">
      <c r="B96" s="46" t="s">
        <v>21</v>
      </c>
      <c r="C96" s="11" t="s">
        <v>149</v>
      </c>
      <c r="D96" s="14" t="s">
        <v>56</v>
      </c>
      <c r="E96" s="63" t="s">
        <v>72</v>
      </c>
      <c r="F96" s="11"/>
      <c r="G96" s="14"/>
      <c r="H96" s="14" t="s">
        <v>4</v>
      </c>
      <c r="I96" s="14"/>
      <c r="J96" s="15"/>
    </row>
    <row r="97" spans="2:10" x14ac:dyDescent="0.2">
      <c r="C97" s="10"/>
      <c r="D97" s="8"/>
      <c r="E97" s="9"/>
      <c r="F97" s="10"/>
      <c r="G97" s="30">
        <f>COUNTIF(G93:G96,"x")</f>
        <v>0</v>
      </c>
      <c r="H97" s="30">
        <f>COUNTIF(H93:H96,"x")</f>
        <v>4</v>
      </c>
      <c r="I97" s="30">
        <f>COUNTIF(I93:I96,"x")</f>
        <v>0</v>
      </c>
      <c r="J97" s="61">
        <f>IF(I97=4,"NA",G97/(4-I97))</f>
        <v>0</v>
      </c>
    </row>
    <row r="98" spans="2:10" x14ac:dyDescent="0.2">
      <c r="C98" s="7"/>
      <c r="D98" s="8"/>
      <c r="E98" s="9"/>
      <c r="F98" s="10"/>
    </row>
    <row r="99" spans="2:10" ht="30" customHeight="1" x14ac:dyDescent="0.2">
      <c r="B99" s="46" t="s">
        <v>20</v>
      </c>
      <c r="C99" s="11" t="s">
        <v>102</v>
      </c>
      <c r="D99" s="14" t="s">
        <v>57</v>
      </c>
      <c r="E99" s="63" t="s">
        <v>72</v>
      </c>
      <c r="F99" s="33"/>
      <c r="G99" s="27"/>
      <c r="H99" s="28"/>
      <c r="I99" s="28"/>
      <c r="J99" s="29"/>
    </row>
    <row r="100" spans="2:10" ht="27" x14ac:dyDescent="0.2">
      <c r="B100" s="46" t="s">
        <v>20</v>
      </c>
      <c r="C100" s="11" t="s">
        <v>150</v>
      </c>
      <c r="D100" s="14" t="s">
        <v>57</v>
      </c>
      <c r="E100" s="63" t="s">
        <v>72</v>
      </c>
      <c r="F100" s="11"/>
      <c r="G100" s="21"/>
      <c r="H100" s="21" t="s">
        <v>4</v>
      </c>
      <c r="I100" s="21"/>
      <c r="J100" s="15"/>
    </row>
    <row r="101" spans="2:10" ht="31.5" customHeight="1" x14ac:dyDescent="0.2">
      <c r="B101" s="46" t="s">
        <v>20</v>
      </c>
      <c r="C101" s="11" t="s">
        <v>103</v>
      </c>
      <c r="D101" s="14" t="s">
        <v>57</v>
      </c>
      <c r="E101" s="63" t="s">
        <v>72</v>
      </c>
      <c r="F101" s="11"/>
      <c r="G101" s="14"/>
      <c r="H101" s="14" t="s">
        <v>4</v>
      </c>
      <c r="I101" s="14"/>
      <c r="J101" s="15"/>
    </row>
    <row r="102" spans="2:10" ht="65.25" customHeight="1" x14ac:dyDescent="0.2">
      <c r="B102" s="46" t="s">
        <v>20</v>
      </c>
      <c r="C102" s="26" t="s">
        <v>151</v>
      </c>
      <c r="D102" s="14" t="s">
        <v>57</v>
      </c>
      <c r="E102" s="63" t="s">
        <v>72</v>
      </c>
      <c r="F102" s="11"/>
      <c r="G102" s="14"/>
      <c r="H102" s="14" t="s">
        <v>4</v>
      </c>
      <c r="I102" s="14"/>
      <c r="J102" s="15"/>
    </row>
    <row r="103" spans="2:10" x14ac:dyDescent="0.2">
      <c r="C103" s="10"/>
      <c r="D103" s="8"/>
      <c r="E103" s="9"/>
      <c r="F103" s="10"/>
      <c r="G103" s="30">
        <f>COUNTIF(G100:G102,"x")</f>
        <v>0</v>
      </c>
      <c r="H103" s="30">
        <f>COUNTIF(H100:H102,"x")</f>
        <v>3</v>
      </c>
      <c r="I103" s="30">
        <f>COUNTIF(I100:I102,"x")</f>
        <v>0</v>
      </c>
      <c r="J103" s="61">
        <f>IF(I103=3,"NA",G103/(3-I103))</f>
        <v>0</v>
      </c>
    </row>
    <row r="104" spans="2:10" x14ac:dyDescent="0.2">
      <c r="C104" s="10"/>
      <c r="D104" s="8"/>
      <c r="E104" s="9"/>
      <c r="F104" s="31"/>
      <c r="G104" s="23"/>
      <c r="H104" s="23"/>
      <c r="I104" s="23"/>
      <c r="J104" s="19"/>
    </row>
    <row r="105" spans="2:10" x14ac:dyDescent="0.2">
      <c r="B105" s="44">
        <v>4.3</v>
      </c>
      <c r="C105" s="81" t="s">
        <v>22</v>
      </c>
      <c r="D105" s="82"/>
      <c r="E105" s="82"/>
      <c r="F105" s="82"/>
      <c r="G105" s="82"/>
      <c r="H105" s="82"/>
      <c r="I105" s="82"/>
      <c r="J105" s="62">
        <f>AVERAGE(J115,J118,J129,J135,J138,J141,J144)</f>
        <v>0</v>
      </c>
    </row>
    <row r="106" spans="2:10" ht="36" customHeight="1" x14ac:dyDescent="0.2">
      <c r="B106" s="46" t="s">
        <v>23</v>
      </c>
      <c r="C106" s="11" t="s">
        <v>152</v>
      </c>
      <c r="D106" s="14" t="s">
        <v>53</v>
      </c>
      <c r="E106" s="63" t="s">
        <v>72</v>
      </c>
      <c r="F106" s="11"/>
      <c r="G106" s="27"/>
      <c r="H106" s="28"/>
      <c r="I106" s="28"/>
      <c r="J106" s="29"/>
    </row>
    <row r="107" spans="2:10" ht="32" x14ac:dyDescent="0.2">
      <c r="B107" s="46" t="s">
        <v>23</v>
      </c>
      <c r="C107" s="11" t="s">
        <v>153</v>
      </c>
      <c r="D107" s="14" t="s">
        <v>118</v>
      </c>
      <c r="E107" s="63" t="s">
        <v>72</v>
      </c>
      <c r="F107" s="11"/>
      <c r="G107" s="21"/>
      <c r="H107" s="21" t="s">
        <v>4</v>
      </c>
      <c r="I107" s="21"/>
      <c r="J107" s="22"/>
    </row>
    <row r="108" spans="2:10" ht="15" customHeight="1" x14ac:dyDescent="0.2">
      <c r="B108" s="46" t="s">
        <v>23</v>
      </c>
      <c r="C108" s="11" t="s">
        <v>107</v>
      </c>
      <c r="D108" s="14" t="s">
        <v>118</v>
      </c>
      <c r="E108" s="63" t="s">
        <v>72</v>
      </c>
      <c r="F108" s="11"/>
      <c r="G108" s="14"/>
      <c r="H108" s="14" t="s">
        <v>4</v>
      </c>
      <c r="I108" s="14"/>
      <c r="J108" s="15"/>
    </row>
    <row r="109" spans="2:10" ht="15" customHeight="1" x14ac:dyDescent="0.2">
      <c r="B109" s="46" t="s">
        <v>23</v>
      </c>
      <c r="C109" s="11" t="s">
        <v>108</v>
      </c>
      <c r="D109" s="14" t="s">
        <v>118</v>
      </c>
      <c r="E109" s="63" t="s">
        <v>72</v>
      </c>
      <c r="F109" s="11"/>
      <c r="G109" s="14"/>
      <c r="H109" s="14" t="s">
        <v>4</v>
      </c>
      <c r="I109" s="14"/>
      <c r="J109" s="15"/>
    </row>
    <row r="110" spans="2:10" ht="32" x14ac:dyDescent="0.2">
      <c r="B110" s="46" t="s">
        <v>23</v>
      </c>
      <c r="C110" s="11" t="s">
        <v>154</v>
      </c>
      <c r="D110" s="14" t="s">
        <v>118</v>
      </c>
      <c r="E110" s="63" t="s">
        <v>72</v>
      </c>
      <c r="F110" s="11"/>
      <c r="G110" s="14"/>
      <c r="H110" s="14" t="s">
        <v>4</v>
      </c>
      <c r="I110" s="14"/>
      <c r="J110" s="15"/>
    </row>
    <row r="111" spans="2:10" ht="16.5" customHeight="1" x14ac:dyDescent="0.2">
      <c r="B111" s="46" t="s">
        <v>23</v>
      </c>
      <c r="C111" s="11" t="s">
        <v>155</v>
      </c>
      <c r="D111" s="14" t="s">
        <v>118</v>
      </c>
      <c r="E111" s="63" t="s">
        <v>72</v>
      </c>
      <c r="F111" s="11"/>
      <c r="G111" s="14"/>
      <c r="H111" s="14" t="s">
        <v>4</v>
      </c>
      <c r="I111" s="14"/>
      <c r="J111" s="15"/>
    </row>
    <row r="112" spans="2:10" ht="15" customHeight="1" x14ac:dyDescent="0.2">
      <c r="B112" s="46" t="s">
        <v>23</v>
      </c>
      <c r="C112" s="11" t="s">
        <v>109</v>
      </c>
      <c r="D112" s="14" t="s">
        <v>118</v>
      </c>
      <c r="E112" s="63" t="s">
        <v>72</v>
      </c>
      <c r="F112" s="11"/>
      <c r="G112" s="14"/>
      <c r="H112" s="14" t="s">
        <v>4</v>
      </c>
      <c r="I112" s="14"/>
      <c r="J112" s="15"/>
    </row>
    <row r="113" spans="2:10" ht="32" x14ac:dyDescent="0.2">
      <c r="B113" s="46" t="s">
        <v>23</v>
      </c>
      <c r="C113" s="11" t="s">
        <v>110</v>
      </c>
      <c r="D113" s="14" t="s">
        <v>118</v>
      </c>
      <c r="E113" s="63" t="s">
        <v>72</v>
      </c>
      <c r="F113" s="11"/>
      <c r="G113" s="14"/>
      <c r="H113" s="14" t="s">
        <v>4</v>
      </c>
      <c r="I113" s="14"/>
      <c r="J113" s="15"/>
    </row>
    <row r="114" spans="2:10" ht="32" x14ac:dyDescent="0.2">
      <c r="B114" s="46" t="s">
        <v>23</v>
      </c>
      <c r="C114" s="11" t="s">
        <v>111</v>
      </c>
      <c r="D114" s="14" t="s">
        <v>118</v>
      </c>
      <c r="E114" s="63" t="s">
        <v>72</v>
      </c>
      <c r="F114" s="11"/>
      <c r="G114" s="14"/>
      <c r="H114" s="14" t="s">
        <v>4</v>
      </c>
      <c r="I114" s="14"/>
      <c r="J114" s="15"/>
    </row>
    <row r="115" spans="2:10" x14ac:dyDescent="0.2">
      <c r="C115" s="10"/>
      <c r="D115" s="8"/>
      <c r="E115" s="9"/>
      <c r="F115" s="10"/>
      <c r="G115" s="30">
        <f>COUNTIF(G107:G114,"x")</f>
        <v>0</v>
      </c>
      <c r="H115" s="30">
        <f>COUNTIF(H107:H114,"x")</f>
        <v>8</v>
      </c>
      <c r="I115" s="30">
        <f>COUNTIF(I107:I114,"x")</f>
        <v>0</v>
      </c>
      <c r="J115" s="61">
        <f>IF(I115=8,"NA",G115/(8-I115))</f>
        <v>0</v>
      </c>
    </row>
    <row r="116" spans="2:10" x14ac:dyDescent="0.2">
      <c r="C116" s="7"/>
      <c r="D116" s="8"/>
      <c r="E116" s="9"/>
      <c r="F116" s="10"/>
    </row>
    <row r="117" spans="2:10" ht="64.5" customHeight="1" x14ac:dyDescent="0.2">
      <c r="B117" s="46" t="s">
        <v>24</v>
      </c>
      <c r="C117" s="26" t="s">
        <v>104</v>
      </c>
      <c r="D117" s="14" t="s">
        <v>54</v>
      </c>
      <c r="E117" s="63" t="s">
        <v>72</v>
      </c>
      <c r="F117" s="11"/>
      <c r="G117" s="14"/>
      <c r="H117" s="14" t="s">
        <v>4</v>
      </c>
      <c r="I117" s="14"/>
      <c r="J117" s="15"/>
    </row>
    <row r="118" spans="2:10" x14ac:dyDescent="0.2">
      <c r="C118" s="10"/>
      <c r="D118" s="8"/>
      <c r="E118" s="9"/>
      <c r="F118" s="10"/>
      <c r="G118" s="30">
        <f>COUNTIF(G117:G117,"x")</f>
        <v>0</v>
      </c>
      <c r="H118" s="30">
        <f>COUNTIF(H117:H117,"x")</f>
        <v>1</v>
      </c>
      <c r="I118" s="30">
        <f>COUNTIF(I117:I117,"x")</f>
        <v>0</v>
      </c>
      <c r="J118" s="61">
        <f>IF(I118=1,"NA",G118/(1-I118))</f>
        <v>0</v>
      </c>
    </row>
    <row r="119" spans="2:10" x14ac:dyDescent="0.2">
      <c r="C119" s="10"/>
      <c r="D119" s="8"/>
      <c r="E119" s="9"/>
      <c r="F119" s="10"/>
      <c r="G119" s="23"/>
      <c r="H119" s="23"/>
      <c r="I119" s="23"/>
    </row>
    <row r="120" spans="2:10" ht="44.25" customHeight="1" x14ac:dyDescent="0.2">
      <c r="B120" s="48" t="s">
        <v>25</v>
      </c>
      <c r="C120" s="26" t="s">
        <v>105</v>
      </c>
      <c r="D120" s="14" t="s">
        <v>119</v>
      </c>
      <c r="E120" s="63" t="s">
        <v>72</v>
      </c>
      <c r="F120" s="33"/>
      <c r="G120" s="27"/>
      <c r="H120" s="28"/>
      <c r="I120" s="28"/>
      <c r="J120" s="29"/>
    </row>
    <row r="121" spans="2:10" ht="32" x14ac:dyDescent="0.2">
      <c r="B121" s="48" t="s">
        <v>25</v>
      </c>
      <c r="C121" s="26" t="s">
        <v>106</v>
      </c>
      <c r="D121" s="14" t="s">
        <v>118</v>
      </c>
      <c r="E121" s="63" t="s">
        <v>72</v>
      </c>
      <c r="F121" s="11"/>
      <c r="G121" s="21"/>
      <c r="H121" s="21" t="s">
        <v>4</v>
      </c>
      <c r="I121" s="21"/>
      <c r="J121" s="22"/>
    </row>
    <row r="122" spans="2:10" ht="15" customHeight="1" x14ac:dyDescent="0.2">
      <c r="B122" s="48" t="s">
        <v>25</v>
      </c>
      <c r="C122" s="26" t="s">
        <v>107</v>
      </c>
      <c r="D122" s="14" t="s">
        <v>118</v>
      </c>
      <c r="E122" s="63" t="s">
        <v>72</v>
      </c>
      <c r="F122" s="11"/>
      <c r="G122" s="14"/>
      <c r="H122" s="14" t="s">
        <v>4</v>
      </c>
      <c r="I122" s="14"/>
      <c r="J122" s="15"/>
    </row>
    <row r="123" spans="2:10" ht="15" customHeight="1" x14ac:dyDescent="0.2">
      <c r="B123" s="48" t="s">
        <v>25</v>
      </c>
      <c r="C123" s="26" t="s">
        <v>108</v>
      </c>
      <c r="D123" s="14" t="s">
        <v>118</v>
      </c>
      <c r="E123" s="63" t="s">
        <v>72</v>
      </c>
      <c r="F123" s="11"/>
      <c r="G123" s="14"/>
      <c r="H123" s="14" t="s">
        <v>4</v>
      </c>
      <c r="I123" s="14"/>
      <c r="J123" s="15"/>
    </row>
    <row r="124" spans="2:10" ht="33.75" customHeight="1" x14ac:dyDescent="0.2">
      <c r="B124" s="48" t="s">
        <v>25</v>
      </c>
      <c r="C124" s="26" t="s">
        <v>154</v>
      </c>
      <c r="D124" s="14" t="s">
        <v>118</v>
      </c>
      <c r="E124" s="63" t="s">
        <v>72</v>
      </c>
      <c r="F124" s="11"/>
      <c r="G124" s="14"/>
      <c r="H124" s="14" t="s">
        <v>4</v>
      </c>
      <c r="I124" s="14"/>
      <c r="J124" s="15"/>
    </row>
    <row r="125" spans="2:10" ht="15" customHeight="1" x14ac:dyDescent="0.2">
      <c r="B125" s="48" t="s">
        <v>25</v>
      </c>
      <c r="C125" s="26" t="s">
        <v>112</v>
      </c>
      <c r="D125" s="14" t="s">
        <v>118</v>
      </c>
      <c r="E125" s="63" t="s">
        <v>72</v>
      </c>
      <c r="F125" s="11"/>
      <c r="G125" s="14"/>
      <c r="H125" s="14" t="s">
        <v>4</v>
      </c>
      <c r="I125" s="14"/>
      <c r="J125" s="15"/>
    </row>
    <row r="126" spans="2:10" ht="15" customHeight="1" x14ac:dyDescent="0.2">
      <c r="B126" s="48" t="s">
        <v>25</v>
      </c>
      <c r="C126" s="26" t="s">
        <v>109</v>
      </c>
      <c r="D126" s="14" t="s">
        <v>118</v>
      </c>
      <c r="E126" s="63" t="s">
        <v>72</v>
      </c>
      <c r="F126" s="11"/>
      <c r="G126" s="14"/>
      <c r="H126" s="14" t="s">
        <v>4</v>
      </c>
      <c r="I126" s="14"/>
      <c r="J126" s="15"/>
    </row>
    <row r="127" spans="2:10" ht="33" customHeight="1" x14ac:dyDescent="0.2">
      <c r="B127" s="48" t="s">
        <v>25</v>
      </c>
      <c r="C127" s="26" t="s">
        <v>110</v>
      </c>
      <c r="D127" s="14" t="s">
        <v>118</v>
      </c>
      <c r="E127" s="63" t="s">
        <v>72</v>
      </c>
      <c r="F127" s="11"/>
      <c r="G127" s="14"/>
      <c r="H127" s="14" t="s">
        <v>4</v>
      </c>
      <c r="I127" s="14"/>
      <c r="J127" s="15"/>
    </row>
    <row r="128" spans="2:10" ht="35.25" customHeight="1" x14ac:dyDescent="0.2">
      <c r="B128" s="46" t="s">
        <v>25</v>
      </c>
      <c r="C128" s="26" t="s">
        <v>111</v>
      </c>
      <c r="D128" s="14" t="s">
        <v>118</v>
      </c>
      <c r="E128" s="63" t="s">
        <v>72</v>
      </c>
      <c r="F128" s="11"/>
      <c r="G128" s="14"/>
      <c r="H128" s="14" t="s">
        <v>4</v>
      </c>
      <c r="I128" s="14"/>
      <c r="J128" s="15"/>
    </row>
    <row r="129" spans="2:10" x14ac:dyDescent="0.2">
      <c r="C129" s="10"/>
      <c r="D129" s="8"/>
      <c r="E129" s="9"/>
      <c r="F129" s="10"/>
      <c r="G129" s="30">
        <f>COUNTIF(G121:G128,"x")</f>
        <v>0</v>
      </c>
      <c r="H129" s="30">
        <f>COUNTIF(H121:H128,"x")</f>
        <v>8</v>
      </c>
      <c r="I129" s="30">
        <f>COUNTIF(I121:I128,"x")</f>
        <v>0</v>
      </c>
      <c r="J129" s="61">
        <f>IF(I129=8,"NA",G129/(8-I129))</f>
        <v>0</v>
      </c>
    </row>
    <row r="130" spans="2:10" x14ac:dyDescent="0.2">
      <c r="C130" s="10"/>
      <c r="D130" s="8"/>
      <c r="E130" s="9"/>
      <c r="F130" s="31"/>
      <c r="G130" s="23"/>
      <c r="H130" s="23"/>
      <c r="I130" s="23"/>
    </row>
    <row r="131" spans="2:10" ht="30" customHeight="1" x14ac:dyDescent="0.2">
      <c r="B131" s="48" t="s">
        <v>26</v>
      </c>
      <c r="C131" s="11" t="s">
        <v>113</v>
      </c>
      <c r="D131" s="14" t="s">
        <v>117</v>
      </c>
      <c r="E131" s="63" t="s">
        <v>72</v>
      </c>
      <c r="F131" s="33"/>
      <c r="G131" s="27"/>
      <c r="H131" s="28"/>
      <c r="I131" s="28"/>
      <c r="J131" s="29"/>
    </row>
    <row r="132" spans="2:10" ht="15" customHeight="1" x14ac:dyDescent="0.2">
      <c r="B132" s="48" t="s">
        <v>26</v>
      </c>
      <c r="C132" s="11" t="s">
        <v>114</v>
      </c>
      <c r="D132" s="14" t="s">
        <v>117</v>
      </c>
      <c r="E132" s="63" t="s">
        <v>72</v>
      </c>
      <c r="F132" s="11"/>
      <c r="G132" s="21"/>
      <c r="H132" s="14" t="s">
        <v>4</v>
      </c>
      <c r="I132" s="14"/>
      <c r="J132" s="22"/>
    </row>
    <row r="133" spans="2:10" ht="15" customHeight="1" x14ac:dyDescent="0.2">
      <c r="B133" s="48" t="s">
        <v>26</v>
      </c>
      <c r="C133" s="11" t="s">
        <v>115</v>
      </c>
      <c r="D133" s="14" t="s">
        <v>117</v>
      </c>
      <c r="E133" s="63" t="s">
        <v>72</v>
      </c>
      <c r="F133" s="11"/>
      <c r="G133" s="14"/>
      <c r="H133" s="14" t="s">
        <v>4</v>
      </c>
      <c r="I133" s="14"/>
      <c r="J133" s="15"/>
    </row>
    <row r="134" spans="2:10" ht="15" customHeight="1" x14ac:dyDescent="0.2">
      <c r="B134" s="46" t="s">
        <v>26</v>
      </c>
      <c r="C134" s="11" t="s">
        <v>116</v>
      </c>
      <c r="D134" s="14" t="s">
        <v>117</v>
      </c>
      <c r="E134" s="63" t="s">
        <v>72</v>
      </c>
      <c r="F134" s="11"/>
      <c r="G134" s="14"/>
      <c r="H134" s="14" t="s">
        <v>4</v>
      </c>
      <c r="I134" s="14"/>
      <c r="J134" s="15"/>
    </row>
    <row r="135" spans="2:10" x14ac:dyDescent="0.2">
      <c r="C135" s="10"/>
      <c r="D135" s="8"/>
      <c r="E135" s="9"/>
      <c r="F135" s="10"/>
      <c r="G135" s="30">
        <f>COUNTIF(G132:G134,"x")</f>
        <v>0</v>
      </c>
      <c r="H135" s="30">
        <f>COUNTIF(H132:H134,"x")</f>
        <v>3</v>
      </c>
      <c r="I135" s="30">
        <f>COUNTIF(I132:I134,"x")</f>
        <v>0</v>
      </c>
      <c r="J135" s="61">
        <f>IF(I135=3,"NA",G135/(3-I135))</f>
        <v>0</v>
      </c>
    </row>
    <row r="136" spans="2:10" x14ac:dyDescent="0.2">
      <c r="C136" s="7"/>
      <c r="D136" s="8"/>
      <c r="E136" s="9"/>
      <c r="F136" s="10"/>
    </row>
    <row r="137" spans="2:10" ht="48" x14ac:dyDescent="0.2">
      <c r="B137" s="46" t="s">
        <v>27</v>
      </c>
      <c r="C137" s="26" t="s">
        <v>28</v>
      </c>
      <c r="D137" s="14" t="s">
        <v>51</v>
      </c>
      <c r="E137" s="63" t="s">
        <v>72</v>
      </c>
      <c r="F137" s="11"/>
      <c r="G137" s="14"/>
      <c r="H137" s="14" t="s">
        <v>4</v>
      </c>
      <c r="I137" s="14"/>
      <c r="J137" s="15"/>
    </row>
    <row r="138" spans="2:10" x14ac:dyDescent="0.2">
      <c r="C138" s="10"/>
      <c r="D138" s="8"/>
      <c r="E138" s="9"/>
      <c r="F138" s="10"/>
      <c r="G138" s="30">
        <f>COUNTIF(G137:G137,"x")</f>
        <v>0</v>
      </c>
      <c r="H138" s="30">
        <f>COUNTIF(H137:H137,"x")</f>
        <v>1</v>
      </c>
      <c r="I138" s="30">
        <f>COUNTIF(I137:I137,"x")</f>
        <v>0</v>
      </c>
      <c r="J138" s="61">
        <f>IF(I138=1,"NA",G138/(1-I138))</f>
        <v>0</v>
      </c>
    </row>
    <row r="139" spans="2:10" x14ac:dyDescent="0.2">
      <c r="C139" s="7"/>
      <c r="D139" s="8"/>
      <c r="E139" s="9"/>
      <c r="F139" s="10"/>
    </row>
    <row r="140" spans="2:10" ht="33.75" customHeight="1" x14ac:dyDescent="0.2">
      <c r="B140" s="46" t="s">
        <v>29</v>
      </c>
      <c r="C140" s="11" t="s">
        <v>30</v>
      </c>
      <c r="D140" s="14" t="s">
        <v>52</v>
      </c>
      <c r="E140" s="13"/>
      <c r="F140" s="64" t="s">
        <v>73</v>
      </c>
      <c r="G140" s="14"/>
      <c r="H140" s="14" t="s">
        <v>4</v>
      </c>
      <c r="I140" s="14"/>
      <c r="J140" s="15"/>
    </row>
    <row r="141" spans="2:10" x14ac:dyDescent="0.2">
      <c r="C141" s="10"/>
      <c r="D141" s="8"/>
      <c r="E141" s="9"/>
      <c r="F141" s="10"/>
      <c r="G141" s="30">
        <f>COUNTIF(G140:G140,"x")</f>
        <v>0</v>
      </c>
      <c r="H141" s="30">
        <f>COUNTIF(H140:H140,"x")</f>
        <v>1</v>
      </c>
      <c r="I141" s="30">
        <f>COUNTIF(I140:I140,"x")</f>
        <v>0</v>
      </c>
      <c r="J141" s="61">
        <f>IF(I141=1,"NA",G141/(1-I141))</f>
        <v>0</v>
      </c>
    </row>
    <row r="142" spans="2:10" x14ac:dyDescent="0.2">
      <c r="C142" s="7"/>
      <c r="D142" s="8"/>
      <c r="E142" s="9"/>
      <c r="F142" s="10"/>
    </row>
    <row r="143" spans="2:10" ht="64.5" customHeight="1" x14ac:dyDescent="0.2">
      <c r="B143" s="46" t="s">
        <v>31</v>
      </c>
      <c r="C143" s="11" t="s">
        <v>32</v>
      </c>
      <c r="D143" s="14">
        <v>9.3000000000000007</v>
      </c>
      <c r="E143" s="63" t="s">
        <v>72</v>
      </c>
      <c r="F143" s="11"/>
      <c r="G143" s="14"/>
      <c r="H143" s="14" t="s">
        <v>4</v>
      </c>
      <c r="I143" s="14"/>
      <c r="J143" s="15"/>
    </row>
    <row r="144" spans="2:10" x14ac:dyDescent="0.2">
      <c r="C144" s="10"/>
      <c r="D144" s="8"/>
      <c r="E144" s="9"/>
      <c r="F144" s="10"/>
      <c r="G144" s="30">
        <f>COUNTIF(G143:G143,"x")</f>
        <v>0</v>
      </c>
      <c r="H144" s="30">
        <f>COUNTIF(H143:H143,"x")</f>
        <v>1</v>
      </c>
      <c r="I144" s="30">
        <f>COUNTIF(I143:I143,"x")</f>
        <v>0</v>
      </c>
      <c r="J144" s="61">
        <f>IF(I144=1,"NA",G144/(1-I144))</f>
        <v>0</v>
      </c>
    </row>
    <row r="145" spans="2:12" x14ac:dyDescent="0.2">
      <c r="C145" s="10"/>
      <c r="D145" s="8"/>
      <c r="E145" s="9"/>
      <c r="F145" s="31"/>
      <c r="G145" s="23"/>
      <c r="H145" s="23"/>
      <c r="I145" s="23"/>
      <c r="J145" s="19"/>
    </row>
    <row r="146" spans="2:12" s="41" customFormat="1" ht="20" x14ac:dyDescent="0.25">
      <c r="B146" s="77" t="s">
        <v>50</v>
      </c>
      <c r="C146" s="78"/>
      <c r="D146" s="78"/>
      <c r="E146" s="78"/>
      <c r="F146" s="78"/>
      <c r="G146" s="78"/>
      <c r="H146" s="78"/>
      <c r="I146" s="78"/>
      <c r="J146" s="62">
        <f>AVERAGE(J148,J152)</f>
        <v>0</v>
      </c>
      <c r="K146" s="40"/>
      <c r="L146" s="40"/>
    </row>
    <row r="147" spans="2:12" ht="19.5" customHeight="1" x14ac:dyDescent="0.2">
      <c r="B147" s="46">
        <v>5.0999999999999996</v>
      </c>
      <c r="C147" s="11" t="s">
        <v>33</v>
      </c>
      <c r="D147" s="14">
        <v>5.7</v>
      </c>
      <c r="E147" s="63" t="s">
        <v>72</v>
      </c>
      <c r="F147" s="11"/>
      <c r="G147" s="14"/>
      <c r="H147" s="14" t="s">
        <v>4</v>
      </c>
      <c r="I147" s="14"/>
      <c r="J147" s="15"/>
    </row>
    <row r="148" spans="2:12" x14ac:dyDescent="0.2">
      <c r="C148" s="10"/>
      <c r="D148" s="8"/>
      <c r="E148" s="9"/>
      <c r="F148" s="10"/>
      <c r="G148" s="30">
        <f>COUNTIF(G147:G147,"x")</f>
        <v>0</v>
      </c>
      <c r="H148" s="30">
        <f>COUNTIF(H147:H147,"x")</f>
        <v>1</v>
      </c>
      <c r="I148" s="30">
        <f>COUNTIF(I147:I147,"x")</f>
        <v>0</v>
      </c>
      <c r="J148" s="61">
        <f>IF(I148=1,"NA",G148/(1-I148))</f>
        <v>0</v>
      </c>
    </row>
    <row r="149" spans="2:12" x14ac:dyDescent="0.2">
      <c r="C149" s="10"/>
      <c r="D149" s="8"/>
      <c r="E149" s="9"/>
      <c r="F149" s="31"/>
      <c r="G149" s="23"/>
      <c r="H149" s="23"/>
      <c r="I149" s="23"/>
      <c r="J149" s="19"/>
    </row>
    <row r="150" spans="2:12" x14ac:dyDescent="0.2">
      <c r="C150" s="7"/>
      <c r="D150" s="8"/>
      <c r="E150" s="9"/>
      <c r="F150" s="10"/>
    </row>
    <row r="151" spans="2:12" ht="34.5" customHeight="1" x14ac:dyDescent="0.2">
      <c r="B151" s="46">
        <v>5.2</v>
      </c>
      <c r="C151" s="11" t="s">
        <v>34</v>
      </c>
      <c r="D151" s="14">
        <v>8.6</v>
      </c>
      <c r="E151" s="63" t="s">
        <v>72</v>
      </c>
      <c r="F151" s="11"/>
      <c r="G151" s="14"/>
      <c r="H151" s="14" t="s">
        <v>4</v>
      </c>
      <c r="I151" s="14"/>
      <c r="J151" s="15"/>
    </row>
    <row r="152" spans="2:12" x14ac:dyDescent="0.2">
      <c r="C152" s="10"/>
      <c r="D152" s="8"/>
      <c r="E152" s="9"/>
      <c r="F152" s="10"/>
      <c r="G152" s="30">
        <f>COUNTIF(G151:G151,"x")</f>
        <v>0</v>
      </c>
      <c r="H152" s="30">
        <f>COUNTIF(H151:H151,"x")</f>
        <v>1</v>
      </c>
      <c r="I152" s="30">
        <f>COUNTIF(I151:I151,"x")</f>
        <v>0</v>
      </c>
      <c r="J152" s="61">
        <f>IF(I152=1,"NA",G152/(1-I152))</f>
        <v>0</v>
      </c>
    </row>
    <row r="153" spans="2:12" x14ac:dyDescent="0.2">
      <c r="C153" s="10"/>
      <c r="D153" s="8"/>
      <c r="E153" s="9"/>
      <c r="F153" s="31"/>
      <c r="G153" s="23"/>
      <c r="H153" s="23"/>
      <c r="I153" s="23"/>
    </row>
    <row r="154" spans="2:12" s="41" customFormat="1" ht="20" x14ac:dyDescent="0.25">
      <c r="B154" s="67" t="s">
        <v>49</v>
      </c>
      <c r="C154" s="34"/>
      <c r="D154" s="35"/>
      <c r="E154" s="36"/>
      <c r="F154" s="37"/>
      <c r="G154" s="38"/>
      <c r="H154" s="38"/>
      <c r="I154" s="38"/>
      <c r="J154" s="62">
        <f>AVERAGE(J156,J162,J167)</f>
        <v>0</v>
      </c>
      <c r="K154" s="40"/>
      <c r="L154" s="40"/>
    </row>
    <row r="155" spans="2:12" ht="36.75" customHeight="1" x14ac:dyDescent="0.2">
      <c r="B155" s="46">
        <v>6.1</v>
      </c>
      <c r="C155" s="11" t="s">
        <v>35</v>
      </c>
      <c r="D155" s="14">
        <v>5.4</v>
      </c>
      <c r="E155" s="12"/>
      <c r="F155" s="64" t="s">
        <v>73</v>
      </c>
      <c r="G155" s="14"/>
      <c r="H155" s="14" t="s">
        <v>4</v>
      </c>
      <c r="I155" s="14"/>
      <c r="J155" s="15"/>
    </row>
    <row r="156" spans="2:12" ht="15" customHeight="1" x14ac:dyDescent="0.2">
      <c r="C156" s="10"/>
      <c r="D156" s="8"/>
      <c r="E156" s="9"/>
      <c r="F156" s="10"/>
      <c r="G156" s="30">
        <f>COUNTIF(G155:G155,"x")</f>
        <v>0</v>
      </c>
      <c r="H156" s="30">
        <f>COUNTIF(H155:H155,"x")</f>
        <v>1</v>
      </c>
      <c r="I156" s="30">
        <f>COUNTIF(I155:I155,"x")</f>
        <v>0</v>
      </c>
      <c r="J156" s="61">
        <f>IF(I156=1,"NA",G156/(1-I156))</f>
        <v>0</v>
      </c>
    </row>
    <row r="157" spans="2:12" ht="15" customHeight="1" x14ac:dyDescent="0.2">
      <c r="C157" s="10"/>
      <c r="D157" s="8"/>
      <c r="E157" s="9"/>
      <c r="F157" s="31"/>
      <c r="G157" s="23"/>
      <c r="H157" s="23"/>
      <c r="I157" s="23"/>
      <c r="J157" s="19"/>
    </row>
    <row r="158" spans="2:12" ht="15.75" customHeight="1" x14ac:dyDescent="0.2">
      <c r="B158" s="46">
        <v>6.2</v>
      </c>
      <c r="C158" s="26" t="s">
        <v>120</v>
      </c>
      <c r="D158" s="14" t="s">
        <v>48</v>
      </c>
      <c r="E158" s="63" t="s">
        <v>72</v>
      </c>
      <c r="F158" s="33"/>
      <c r="G158" s="16"/>
      <c r="H158" s="24"/>
      <c r="I158" s="24"/>
      <c r="J158" s="25"/>
    </row>
    <row r="159" spans="2:12" ht="32" x14ac:dyDescent="0.2">
      <c r="B159" s="46">
        <v>6.2</v>
      </c>
      <c r="C159" s="26" t="s">
        <v>121</v>
      </c>
      <c r="D159" s="14" t="s">
        <v>48</v>
      </c>
      <c r="E159" s="63" t="s">
        <v>72</v>
      </c>
      <c r="F159" s="11"/>
      <c r="G159" s="21"/>
      <c r="H159" s="21" t="s">
        <v>4</v>
      </c>
      <c r="I159" s="21"/>
      <c r="J159" s="15"/>
    </row>
    <row r="160" spans="2:12" ht="15" customHeight="1" x14ac:dyDescent="0.2">
      <c r="B160" s="46">
        <v>6.2</v>
      </c>
      <c r="C160" s="26" t="s">
        <v>122</v>
      </c>
      <c r="D160" s="14" t="s">
        <v>48</v>
      </c>
      <c r="E160" s="63" t="s">
        <v>72</v>
      </c>
      <c r="F160" s="11"/>
      <c r="G160" s="14"/>
      <c r="H160" s="21" t="s">
        <v>4</v>
      </c>
      <c r="I160" s="21"/>
      <c r="J160" s="15"/>
    </row>
    <row r="161" spans="2:12" ht="45.75" customHeight="1" x14ac:dyDescent="0.2">
      <c r="B161" s="46">
        <v>6.2</v>
      </c>
      <c r="C161" s="26" t="s">
        <v>123</v>
      </c>
      <c r="D161" s="14" t="s">
        <v>48</v>
      </c>
      <c r="E161" s="63" t="s">
        <v>72</v>
      </c>
      <c r="F161" s="11"/>
      <c r="G161" s="14"/>
      <c r="H161" s="21" t="s">
        <v>4</v>
      </c>
      <c r="I161" s="21"/>
      <c r="J161" s="15"/>
    </row>
    <row r="162" spans="2:12" x14ac:dyDescent="0.2">
      <c r="C162" s="72"/>
      <c r="D162" s="8"/>
      <c r="E162" s="9"/>
      <c r="F162" s="10"/>
      <c r="G162" s="30">
        <f>COUNTIF(G159:G161,"x")</f>
        <v>0</v>
      </c>
      <c r="H162" s="30">
        <f>COUNTIF(H159:H161,"x")</f>
        <v>3</v>
      </c>
      <c r="I162" s="30">
        <f>COUNTIF(I159:I161,"x")</f>
        <v>0</v>
      </c>
      <c r="J162" s="61">
        <f>IF(I162=3,"NA",G162/(3-I162))</f>
        <v>0</v>
      </c>
    </row>
    <row r="163" spans="2:12" x14ac:dyDescent="0.2">
      <c r="C163" s="72"/>
      <c r="D163" s="8"/>
      <c r="E163" s="9"/>
      <c r="F163" s="31"/>
      <c r="G163" s="23"/>
      <c r="H163" s="23"/>
      <c r="I163" s="23"/>
    </row>
    <row r="164" spans="2:12" ht="48.75" customHeight="1" x14ac:dyDescent="0.2">
      <c r="B164" s="48">
        <v>6.3</v>
      </c>
      <c r="C164" s="26" t="s">
        <v>124</v>
      </c>
      <c r="D164" s="68" t="s">
        <v>128</v>
      </c>
      <c r="E164" s="63" t="s">
        <v>72</v>
      </c>
      <c r="F164" s="11"/>
      <c r="G164" s="27"/>
      <c r="H164" s="28"/>
      <c r="I164" s="28"/>
      <c r="J164" s="29"/>
    </row>
    <row r="165" spans="2:12" ht="15" customHeight="1" x14ac:dyDescent="0.2">
      <c r="B165" s="48">
        <v>6.3</v>
      </c>
      <c r="C165" s="11" t="s">
        <v>125</v>
      </c>
      <c r="D165" s="26" t="s">
        <v>127</v>
      </c>
      <c r="E165" s="63" t="s">
        <v>72</v>
      </c>
      <c r="F165" s="11"/>
      <c r="G165" s="21"/>
      <c r="H165" s="21" t="s">
        <v>4</v>
      </c>
      <c r="I165" s="21"/>
      <c r="J165" s="22"/>
    </row>
    <row r="166" spans="2:12" ht="15" customHeight="1" x14ac:dyDescent="0.2">
      <c r="B166" s="46">
        <v>6.3</v>
      </c>
      <c r="C166" s="11" t="s">
        <v>126</v>
      </c>
      <c r="D166" s="26" t="s">
        <v>127</v>
      </c>
      <c r="E166" s="63" t="s">
        <v>72</v>
      </c>
      <c r="F166" s="11"/>
      <c r="G166" s="14"/>
      <c r="H166" s="21" t="s">
        <v>4</v>
      </c>
      <c r="I166" s="21"/>
      <c r="J166" s="15"/>
    </row>
    <row r="167" spans="2:12" x14ac:dyDescent="0.2">
      <c r="C167" s="10"/>
      <c r="D167" s="8"/>
      <c r="E167" s="9"/>
      <c r="F167" s="10"/>
      <c r="G167" s="30">
        <f>COUNTIF(G165:G166,"x")</f>
        <v>0</v>
      </c>
      <c r="H167" s="30">
        <f>COUNTIF(H165:H166,"x")</f>
        <v>2</v>
      </c>
      <c r="I167" s="30">
        <f>COUNTIF(I165:I166,"x")</f>
        <v>0</v>
      </c>
      <c r="J167" s="61">
        <f>IF(I167=2,"NA",G167/(2-I167))</f>
        <v>0</v>
      </c>
    </row>
    <row r="168" spans="2:12" x14ac:dyDescent="0.2">
      <c r="C168" s="10"/>
      <c r="D168" s="8"/>
      <c r="E168" s="9"/>
      <c r="F168" s="31"/>
      <c r="G168" s="23"/>
      <c r="H168" s="23"/>
      <c r="I168" s="23"/>
    </row>
    <row r="169" spans="2:12" s="41" customFormat="1" ht="20" x14ac:dyDescent="0.25">
      <c r="B169" s="77" t="s">
        <v>47</v>
      </c>
      <c r="C169" s="78"/>
      <c r="D169" s="78"/>
      <c r="E169" s="78"/>
      <c r="F169" s="78"/>
      <c r="G169" s="78"/>
      <c r="H169" s="78"/>
      <c r="I169" s="78"/>
      <c r="J169" s="62">
        <f>AVERAGE(J171,J174,J177,J181,J185)</f>
        <v>0</v>
      </c>
      <c r="K169" s="40"/>
      <c r="L169" s="40"/>
    </row>
    <row r="170" spans="2:12" ht="32" x14ac:dyDescent="0.2">
      <c r="B170" s="46">
        <v>7.1</v>
      </c>
      <c r="C170" s="11" t="s">
        <v>36</v>
      </c>
      <c r="D170" s="14">
        <v>5.7</v>
      </c>
      <c r="E170" s="63" t="s">
        <v>72</v>
      </c>
      <c r="F170" s="64" t="s">
        <v>73</v>
      </c>
      <c r="G170" s="14"/>
      <c r="H170" s="14" t="s">
        <v>4</v>
      </c>
      <c r="I170" s="14"/>
      <c r="J170" s="15"/>
    </row>
    <row r="171" spans="2:12" x14ac:dyDescent="0.2">
      <c r="C171" s="10"/>
      <c r="D171" s="8"/>
      <c r="E171" s="9"/>
      <c r="F171" s="10"/>
      <c r="G171" s="30">
        <f>COUNTIF(G170:G170,"x")</f>
        <v>0</v>
      </c>
      <c r="H171" s="30">
        <f>COUNTIF(H170:H170,"x")</f>
        <v>1</v>
      </c>
      <c r="I171" s="30">
        <f>COUNTIF(I170:I170,"x")</f>
        <v>0</v>
      </c>
      <c r="J171" s="61">
        <f>IF(I171=1,"NA",G171/(1-I171))</f>
        <v>0</v>
      </c>
    </row>
    <row r="172" spans="2:12" x14ac:dyDescent="0.2">
      <c r="C172" s="10"/>
      <c r="D172" s="8"/>
      <c r="E172" s="9"/>
      <c r="F172" s="31"/>
      <c r="G172" s="23"/>
      <c r="H172" s="23"/>
      <c r="I172" s="23"/>
      <c r="J172" s="19"/>
    </row>
    <row r="173" spans="2:12" ht="32" x14ac:dyDescent="0.2">
      <c r="B173" s="46">
        <v>7.2</v>
      </c>
      <c r="C173" s="11" t="s">
        <v>37</v>
      </c>
      <c r="D173" s="14">
        <v>5.8</v>
      </c>
      <c r="E173" s="63" t="s">
        <v>72</v>
      </c>
      <c r="F173" s="64" t="s">
        <v>73</v>
      </c>
      <c r="G173" s="14"/>
      <c r="H173" s="14" t="s">
        <v>4</v>
      </c>
      <c r="I173" s="14"/>
      <c r="J173" s="22"/>
    </row>
    <row r="174" spans="2:12" x14ac:dyDescent="0.2">
      <c r="C174" s="10"/>
      <c r="D174" s="8"/>
      <c r="E174" s="9"/>
      <c r="F174" s="10"/>
      <c r="G174" s="30">
        <f>COUNTIF(G173:G173,"x")</f>
        <v>0</v>
      </c>
      <c r="H174" s="30">
        <f>COUNTIF(H173:H173,"x")</f>
        <v>1</v>
      </c>
      <c r="I174" s="30">
        <f>COUNTIF(I173:I173,"x")</f>
        <v>0</v>
      </c>
      <c r="J174" s="61">
        <f>IF(I174=1,"NA",G174/(1-I174))</f>
        <v>0</v>
      </c>
    </row>
    <row r="175" spans="2:12" x14ac:dyDescent="0.2">
      <c r="C175" s="10"/>
      <c r="D175" s="8"/>
      <c r="E175" s="9"/>
      <c r="F175" s="31"/>
      <c r="G175" s="23"/>
      <c r="H175" s="23"/>
      <c r="I175" s="23"/>
      <c r="J175" s="19"/>
    </row>
    <row r="176" spans="2:12" ht="32" x14ac:dyDescent="0.2">
      <c r="B176" s="46">
        <v>7.3</v>
      </c>
      <c r="C176" s="11" t="s">
        <v>156</v>
      </c>
      <c r="D176" s="14">
        <v>5.8</v>
      </c>
      <c r="E176" s="63" t="s">
        <v>72</v>
      </c>
      <c r="F176" s="64" t="s">
        <v>73</v>
      </c>
      <c r="G176" s="14"/>
      <c r="H176" s="14" t="s">
        <v>4</v>
      </c>
      <c r="I176" s="14"/>
      <c r="J176" s="15"/>
    </row>
    <row r="177" spans="2:12" x14ac:dyDescent="0.2">
      <c r="C177" s="10"/>
      <c r="D177" s="8"/>
      <c r="E177" s="9"/>
      <c r="F177" s="10"/>
      <c r="G177" s="30">
        <f>COUNTIF(G176:G176,"x")</f>
        <v>0</v>
      </c>
      <c r="H177" s="30">
        <f>COUNTIF(H176:H176,"x")</f>
        <v>1</v>
      </c>
      <c r="I177" s="30">
        <f>COUNTIF(I176:I176,"x")</f>
        <v>0</v>
      </c>
      <c r="J177" s="61">
        <f>IF(I177=1,"NA",G177/(1-I177))</f>
        <v>0</v>
      </c>
    </row>
    <row r="178" spans="2:12" x14ac:dyDescent="0.2">
      <c r="C178" s="10"/>
      <c r="D178" s="8"/>
      <c r="E178" s="9"/>
      <c r="F178" s="31"/>
      <c r="G178" s="23"/>
      <c r="H178" s="23"/>
      <c r="I178" s="23"/>
    </row>
    <row r="179" spans="2:12" x14ac:dyDescent="0.2">
      <c r="C179" s="7"/>
      <c r="D179" s="8"/>
      <c r="E179" s="9"/>
      <c r="F179" s="10"/>
    </row>
    <row r="180" spans="2:12" ht="64" x14ac:dyDescent="0.2">
      <c r="B180" s="46">
        <v>7.4</v>
      </c>
      <c r="C180" s="11" t="s">
        <v>157</v>
      </c>
      <c r="D180" s="14" t="s">
        <v>46</v>
      </c>
      <c r="E180" s="63" t="s">
        <v>72</v>
      </c>
      <c r="F180" s="11"/>
      <c r="G180" s="14"/>
      <c r="H180" s="14" t="s">
        <v>4</v>
      </c>
      <c r="I180" s="14"/>
      <c r="J180" s="15"/>
    </row>
    <row r="181" spans="2:12" x14ac:dyDescent="0.2">
      <c r="C181" s="10"/>
      <c r="D181" s="8"/>
      <c r="E181" s="9"/>
      <c r="F181" s="10"/>
      <c r="G181" s="30">
        <f>COUNTIF(G180:G180,"x")</f>
        <v>0</v>
      </c>
      <c r="H181" s="30">
        <f>COUNTIF(H180:H180,"x")</f>
        <v>1</v>
      </c>
      <c r="I181" s="30">
        <f>COUNTIF(I180:I180,"x")</f>
        <v>0</v>
      </c>
      <c r="J181" s="61">
        <f>IF(I181=1,"NA",G181/(1-I181))</f>
        <v>0</v>
      </c>
    </row>
    <row r="182" spans="2:12" x14ac:dyDescent="0.2">
      <c r="C182" s="10"/>
      <c r="D182" s="8"/>
      <c r="E182" s="9"/>
      <c r="F182" s="31"/>
      <c r="G182" s="23"/>
      <c r="H182" s="23"/>
      <c r="I182" s="23"/>
    </row>
    <row r="183" spans="2:12" x14ac:dyDescent="0.2">
      <c r="C183" s="7"/>
      <c r="D183" s="8"/>
      <c r="E183" s="9"/>
      <c r="F183" s="10"/>
    </row>
    <row r="184" spans="2:12" ht="48" customHeight="1" x14ac:dyDescent="0.2">
      <c r="B184" s="46">
        <v>7.5</v>
      </c>
      <c r="C184" s="71" t="s">
        <v>158</v>
      </c>
      <c r="D184" s="14" t="s">
        <v>45</v>
      </c>
      <c r="E184" s="63" t="s">
        <v>72</v>
      </c>
      <c r="F184" s="11"/>
      <c r="G184" s="14"/>
      <c r="H184" s="14" t="s">
        <v>4</v>
      </c>
      <c r="I184" s="14"/>
      <c r="J184" s="18"/>
    </row>
    <row r="185" spans="2:12" x14ac:dyDescent="0.2">
      <c r="C185" s="10"/>
      <c r="D185" s="8"/>
      <c r="E185" s="9"/>
      <c r="F185" s="10"/>
      <c r="G185" s="30">
        <f>COUNTIF(G184:G184,"x")</f>
        <v>0</v>
      </c>
      <c r="H185" s="30">
        <f>COUNTIF(H184:H184,"x")</f>
        <v>1</v>
      </c>
      <c r="I185" s="30">
        <f>COUNTIF(I184:I184,"x")</f>
        <v>0</v>
      </c>
      <c r="J185" s="61">
        <f>IF(I185=1,"NA",G185/(1-I185))</f>
        <v>0</v>
      </c>
    </row>
    <row r="186" spans="2:12" x14ac:dyDescent="0.2">
      <c r="C186" s="10"/>
      <c r="D186" s="8"/>
      <c r="E186" s="9"/>
      <c r="F186" s="31"/>
      <c r="G186" s="23"/>
      <c r="H186" s="23"/>
      <c r="I186" s="23"/>
    </row>
    <row r="187" spans="2:12" s="41" customFormat="1" ht="20" x14ac:dyDescent="0.25">
      <c r="B187" s="77" t="s">
        <v>44</v>
      </c>
      <c r="C187" s="78"/>
      <c r="D187" s="78"/>
      <c r="E187" s="78"/>
      <c r="F187" s="78"/>
      <c r="G187" s="78"/>
      <c r="H187" s="78"/>
      <c r="I187" s="78"/>
      <c r="J187" s="62">
        <f>AVERAGE(J189,J199)</f>
        <v>0</v>
      </c>
      <c r="K187" s="40"/>
      <c r="L187" s="40"/>
    </row>
    <row r="188" spans="2:12" ht="32" x14ac:dyDescent="0.2">
      <c r="B188" s="46">
        <v>8.1</v>
      </c>
      <c r="C188" s="11" t="s">
        <v>159</v>
      </c>
      <c r="D188" s="14" t="s">
        <v>43</v>
      </c>
      <c r="E188" s="63" t="s">
        <v>72</v>
      </c>
      <c r="F188" s="11"/>
      <c r="G188" s="14"/>
      <c r="H188" s="14" t="s">
        <v>4</v>
      </c>
      <c r="I188" s="14"/>
      <c r="J188" s="15"/>
    </row>
    <row r="189" spans="2:12" x14ac:dyDescent="0.2">
      <c r="C189" s="10"/>
      <c r="D189" s="8"/>
      <c r="E189" s="9"/>
      <c r="F189" s="10"/>
      <c r="G189" s="30">
        <f>COUNTIF(G188:G188,"x")</f>
        <v>0</v>
      </c>
      <c r="H189" s="30">
        <f>COUNTIF(H188:H188,"x")</f>
        <v>1</v>
      </c>
      <c r="I189" s="30">
        <f>COUNTIF(I188:I188,"x")</f>
        <v>0</v>
      </c>
      <c r="J189" s="61">
        <f>IF(I189=1,"NA",G189/(1-I189))</f>
        <v>0</v>
      </c>
    </row>
    <row r="190" spans="2:12" x14ac:dyDescent="0.2">
      <c r="C190" s="7"/>
      <c r="D190" s="8"/>
      <c r="E190" s="9"/>
      <c r="F190" s="10"/>
    </row>
    <row r="191" spans="2:12" ht="35.25" customHeight="1" x14ac:dyDescent="0.2">
      <c r="B191" s="46">
        <v>8.1999999999999993</v>
      </c>
      <c r="C191" s="71" t="s">
        <v>129</v>
      </c>
      <c r="D191" s="14" t="s">
        <v>42</v>
      </c>
      <c r="E191" s="63" t="s">
        <v>72</v>
      </c>
      <c r="F191" s="11"/>
      <c r="G191" s="27"/>
      <c r="H191" s="28"/>
      <c r="I191" s="28"/>
      <c r="J191" s="29"/>
    </row>
    <row r="192" spans="2:12" ht="32" x14ac:dyDescent="0.2">
      <c r="B192" s="46">
        <v>8.1999999999999993</v>
      </c>
      <c r="C192" s="71" t="s">
        <v>160</v>
      </c>
      <c r="D192" s="14" t="s">
        <v>42</v>
      </c>
      <c r="E192" s="63" t="s">
        <v>72</v>
      </c>
      <c r="F192" s="11"/>
      <c r="G192" s="21"/>
      <c r="H192" s="21" t="s">
        <v>4</v>
      </c>
      <c r="I192" s="21"/>
      <c r="J192" s="22"/>
    </row>
    <row r="193" spans="2:10" ht="15" customHeight="1" x14ac:dyDescent="0.2">
      <c r="B193" s="46">
        <v>8.1999999999999993</v>
      </c>
      <c r="C193" s="71" t="s">
        <v>82</v>
      </c>
      <c r="D193" s="14" t="s">
        <v>42</v>
      </c>
      <c r="E193" s="63" t="s">
        <v>72</v>
      </c>
      <c r="F193" s="11"/>
      <c r="G193" s="14"/>
      <c r="H193" s="14" t="s">
        <v>4</v>
      </c>
      <c r="I193" s="14"/>
      <c r="J193" s="15"/>
    </row>
    <row r="194" spans="2:10" ht="15" customHeight="1" x14ac:dyDescent="0.2">
      <c r="B194" s="46">
        <v>8.1999999999999993</v>
      </c>
      <c r="C194" s="71" t="s">
        <v>130</v>
      </c>
      <c r="D194" s="14" t="s">
        <v>42</v>
      </c>
      <c r="E194" s="63" t="s">
        <v>72</v>
      </c>
      <c r="F194" s="11"/>
      <c r="G194" s="14"/>
      <c r="H194" s="14" t="s">
        <v>4</v>
      </c>
      <c r="I194" s="14"/>
      <c r="J194" s="15"/>
    </row>
    <row r="195" spans="2:10" ht="15" customHeight="1" x14ac:dyDescent="0.2">
      <c r="B195" s="46">
        <v>8.1999999999999993</v>
      </c>
      <c r="C195" s="71" t="s">
        <v>84</v>
      </c>
      <c r="D195" s="14" t="s">
        <v>42</v>
      </c>
      <c r="E195" s="63" t="s">
        <v>72</v>
      </c>
      <c r="F195" s="11"/>
      <c r="G195" s="14"/>
      <c r="H195" s="14" t="s">
        <v>4</v>
      </c>
      <c r="I195" s="14"/>
      <c r="J195" s="15"/>
    </row>
    <row r="196" spans="2:10" ht="32" x14ac:dyDescent="0.2">
      <c r="B196" s="46">
        <v>8.1999999999999993</v>
      </c>
      <c r="C196" s="71" t="s">
        <v>131</v>
      </c>
      <c r="D196" s="14" t="s">
        <v>42</v>
      </c>
      <c r="E196" s="63" t="s">
        <v>72</v>
      </c>
      <c r="F196" s="11"/>
      <c r="G196" s="14"/>
      <c r="H196" s="14" t="s">
        <v>4</v>
      </c>
      <c r="I196" s="14"/>
      <c r="J196" s="15"/>
    </row>
    <row r="197" spans="2:10" ht="15" customHeight="1" x14ac:dyDescent="0.2">
      <c r="B197" s="46">
        <v>8.1999999999999993</v>
      </c>
      <c r="C197" s="71" t="s">
        <v>132</v>
      </c>
      <c r="D197" s="14" t="s">
        <v>42</v>
      </c>
      <c r="E197" s="63" t="s">
        <v>72</v>
      </c>
      <c r="F197" s="11"/>
      <c r="G197" s="14"/>
      <c r="H197" s="14" t="s">
        <v>4</v>
      </c>
      <c r="I197" s="14"/>
      <c r="J197" s="15"/>
    </row>
    <row r="198" spans="2:10" ht="27" x14ac:dyDescent="0.2">
      <c r="B198" s="46">
        <v>8.1999999999999993</v>
      </c>
      <c r="C198" s="71" t="s">
        <v>161</v>
      </c>
      <c r="D198" s="14" t="s">
        <v>42</v>
      </c>
      <c r="E198" s="63" t="s">
        <v>72</v>
      </c>
      <c r="F198" s="11"/>
      <c r="G198" s="14"/>
      <c r="H198" s="14" t="s">
        <v>4</v>
      </c>
      <c r="I198" s="14"/>
      <c r="J198" s="15"/>
    </row>
    <row r="199" spans="2:10" x14ac:dyDescent="0.2">
      <c r="C199" s="10"/>
      <c r="D199" s="8"/>
      <c r="E199" s="9"/>
      <c r="F199" s="10"/>
      <c r="G199" s="30">
        <f>COUNTIF(G192:G198,"x")</f>
        <v>0</v>
      </c>
      <c r="H199" s="30">
        <f>COUNTIF(H192:H198,"x")</f>
        <v>7</v>
      </c>
      <c r="I199" s="30">
        <f>COUNTIF(I192:I198,"x")</f>
        <v>0</v>
      </c>
      <c r="J199" s="61">
        <f>IF(I199=7,"NA",G199/(7-I199))</f>
        <v>0</v>
      </c>
    </row>
    <row r="200" spans="2:10" x14ac:dyDescent="0.2">
      <c r="C200" s="10"/>
      <c r="D200" s="8"/>
      <c r="E200" s="9"/>
      <c r="F200" s="10"/>
    </row>
    <row r="201" spans="2:10" ht="16" thickBot="1" x14ac:dyDescent="0.25">
      <c r="C201" s="10"/>
      <c r="D201" s="8"/>
      <c r="E201" s="9"/>
      <c r="F201" s="5"/>
      <c r="G201" s="5"/>
      <c r="H201" s="5"/>
      <c r="I201" s="5"/>
    </row>
    <row r="202" spans="2:10" ht="19" x14ac:dyDescent="0.25">
      <c r="C202" s="51" t="s">
        <v>68</v>
      </c>
      <c r="D202" s="52" t="s">
        <v>69</v>
      </c>
      <c r="E202" s="9"/>
      <c r="F202" s="5"/>
      <c r="G202" s="5"/>
      <c r="H202" s="5"/>
      <c r="I202" s="5"/>
    </row>
    <row r="203" spans="2:10" x14ac:dyDescent="0.2">
      <c r="C203" s="65" t="s">
        <v>67</v>
      </c>
      <c r="D203" s="56">
        <f>J5</f>
        <v>0</v>
      </c>
      <c r="E203" s="9"/>
      <c r="F203" s="5"/>
      <c r="G203" s="5"/>
      <c r="H203" s="5"/>
      <c r="I203" s="5"/>
    </row>
    <row r="204" spans="2:10" x14ac:dyDescent="0.2">
      <c r="C204" s="53" t="s">
        <v>65</v>
      </c>
      <c r="D204" s="54">
        <f>J33</f>
        <v>0</v>
      </c>
      <c r="E204" s="9"/>
      <c r="F204" s="5"/>
      <c r="G204" s="5"/>
      <c r="H204" s="5"/>
      <c r="I204" s="5"/>
    </row>
    <row r="205" spans="2:10" x14ac:dyDescent="0.2">
      <c r="C205" s="53" t="s">
        <v>63</v>
      </c>
      <c r="D205" s="54">
        <f>J40</f>
        <v>0</v>
      </c>
      <c r="E205" s="9"/>
      <c r="F205" s="5"/>
      <c r="G205" s="5"/>
      <c r="H205" s="5"/>
      <c r="I205" s="5"/>
    </row>
    <row r="206" spans="2:10" x14ac:dyDescent="0.2">
      <c r="C206" s="53" t="s">
        <v>59</v>
      </c>
      <c r="D206" s="54"/>
      <c r="E206" s="9"/>
      <c r="F206" s="5"/>
      <c r="G206" s="5"/>
      <c r="H206" s="5"/>
      <c r="I206" s="5"/>
    </row>
    <row r="207" spans="2:10" x14ac:dyDescent="0.2">
      <c r="C207" s="55" t="s">
        <v>76</v>
      </c>
      <c r="D207" s="54">
        <f>J66</f>
        <v>0</v>
      </c>
      <c r="E207" s="9"/>
      <c r="F207" s="5"/>
      <c r="G207" s="5"/>
      <c r="H207" s="5"/>
      <c r="I207" s="5"/>
    </row>
    <row r="208" spans="2:10" x14ac:dyDescent="0.2">
      <c r="C208" s="55" t="s">
        <v>75</v>
      </c>
      <c r="D208" s="54">
        <f>J85</f>
        <v>0</v>
      </c>
      <c r="E208" s="9"/>
      <c r="F208" s="5"/>
      <c r="G208" s="5"/>
      <c r="H208" s="5"/>
      <c r="I208" s="5"/>
    </row>
    <row r="209" spans="3:9" x14ac:dyDescent="0.2">
      <c r="C209" s="55" t="s">
        <v>74</v>
      </c>
      <c r="D209" s="54">
        <f>J105</f>
        <v>0</v>
      </c>
      <c r="E209" s="9"/>
      <c r="F209" s="5"/>
      <c r="G209" s="5"/>
      <c r="H209" s="5"/>
      <c r="I209" s="5"/>
    </row>
    <row r="210" spans="3:9" x14ac:dyDescent="0.2">
      <c r="C210" s="53" t="s">
        <v>50</v>
      </c>
      <c r="D210" s="54">
        <f>J146</f>
        <v>0</v>
      </c>
      <c r="E210" s="9"/>
      <c r="F210" s="10"/>
    </row>
    <row r="211" spans="3:9" x14ac:dyDescent="0.2">
      <c r="C211" s="53" t="s">
        <v>49</v>
      </c>
      <c r="D211" s="54">
        <f>J154</f>
        <v>0</v>
      </c>
      <c r="E211" s="9"/>
      <c r="F211" s="10"/>
    </row>
    <row r="212" spans="3:9" x14ac:dyDescent="0.2">
      <c r="C212" s="53" t="s">
        <v>47</v>
      </c>
      <c r="D212" s="54">
        <f>J169</f>
        <v>0</v>
      </c>
      <c r="E212" s="9"/>
      <c r="F212" s="10"/>
    </row>
    <row r="213" spans="3:9" ht="16" thickBot="1" x14ac:dyDescent="0.25">
      <c r="C213" s="57" t="s">
        <v>44</v>
      </c>
      <c r="D213" s="58">
        <f>J187</f>
        <v>0</v>
      </c>
      <c r="E213" s="9"/>
      <c r="F213" s="10"/>
    </row>
    <row r="214" spans="3:9" ht="16" thickBot="1" x14ac:dyDescent="0.25">
      <c r="C214" s="59" t="s">
        <v>70</v>
      </c>
      <c r="D214" s="60">
        <f>AVERAGE(D203:D213)</f>
        <v>0</v>
      </c>
      <c r="E214" s="9"/>
      <c r="F214" s="10"/>
    </row>
    <row r="215" spans="3:9" x14ac:dyDescent="0.2">
      <c r="C215" s="10"/>
      <c r="D215" s="8"/>
      <c r="E215" s="9"/>
      <c r="F215" s="10"/>
    </row>
    <row r="216" spans="3:9" x14ac:dyDescent="0.2">
      <c r="C216" s="10"/>
      <c r="D216" s="8"/>
      <c r="E216" s="9"/>
      <c r="F216" s="10"/>
    </row>
    <row r="217" spans="3:9" x14ac:dyDescent="0.2">
      <c r="C217" s="10"/>
      <c r="D217" s="8"/>
      <c r="E217" s="9"/>
      <c r="F217" s="10"/>
    </row>
    <row r="218" spans="3:9" x14ac:dyDescent="0.2">
      <c r="C218" s="10"/>
      <c r="D218" s="8"/>
      <c r="E218" s="9"/>
      <c r="F218" s="10"/>
    </row>
    <row r="219" spans="3:9" x14ac:dyDescent="0.2">
      <c r="C219" s="10"/>
      <c r="D219" s="8"/>
      <c r="E219" s="9"/>
      <c r="F219" s="10"/>
    </row>
    <row r="220" spans="3:9" x14ac:dyDescent="0.2">
      <c r="C220" s="10"/>
      <c r="D220" s="8"/>
      <c r="E220" s="9"/>
      <c r="F220" s="10"/>
    </row>
    <row r="221" spans="3:9" x14ac:dyDescent="0.2">
      <c r="C221" s="10"/>
      <c r="D221" s="8"/>
      <c r="E221" s="9"/>
      <c r="F221" s="10"/>
    </row>
    <row r="222" spans="3:9" x14ac:dyDescent="0.2">
      <c r="C222" s="10"/>
      <c r="D222" s="8"/>
      <c r="E222" s="9"/>
      <c r="F222" s="10"/>
    </row>
    <row r="223" spans="3:9" x14ac:dyDescent="0.2">
      <c r="C223" s="10"/>
      <c r="D223" s="8"/>
      <c r="E223" s="9"/>
      <c r="F223" s="10"/>
    </row>
    <row r="224" spans="3:9" x14ac:dyDescent="0.2">
      <c r="C224" s="10"/>
      <c r="D224" s="8"/>
      <c r="E224" s="9"/>
      <c r="F224" s="10"/>
    </row>
    <row r="225" spans="3:6" x14ac:dyDescent="0.2">
      <c r="C225" s="10"/>
      <c r="D225" s="8"/>
      <c r="E225" s="9"/>
      <c r="F225" s="10"/>
    </row>
    <row r="226" spans="3:6" x14ac:dyDescent="0.2">
      <c r="C226" s="10"/>
      <c r="D226" s="8"/>
      <c r="E226" s="9"/>
      <c r="F226" s="10"/>
    </row>
    <row r="227" spans="3:6" x14ac:dyDescent="0.2">
      <c r="C227" s="10"/>
      <c r="D227" s="8"/>
      <c r="E227" s="9"/>
      <c r="F227" s="10"/>
    </row>
    <row r="228" spans="3:6" x14ac:dyDescent="0.2">
      <c r="C228" s="10"/>
      <c r="D228" s="8"/>
      <c r="E228" s="9"/>
      <c r="F228" s="10"/>
    </row>
    <row r="229" spans="3:6" x14ac:dyDescent="0.2">
      <c r="C229" s="10"/>
      <c r="D229" s="8"/>
      <c r="E229" s="9"/>
      <c r="F229" s="10"/>
    </row>
    <row r="230" spans="3:6" x14ac:dyDescent="0.2">
      <c r="C230" s="10"/>
      <c r="D230" s="8"/>
      <c r="E230" s="9"/>
      <c r="F230" s="10"/>
    </row>
    <row r="231" spans="3:6" x14ac:dyDescent="0.2">
      <c r="C231" s="10"/>
      <c r="D231" s="8"/>
      <c r="E231" s="9"/>
      <c r="F231" s="10"/>
    </row>
    <row r="232" spans="3:6" x14ac:dyDescent="0.2">
      <c r="C232" s="10"/>
      <c r="D232" s="8"/>
      <c r="E232" s="9"/>
      <c r="F232" s="10"/>
    </row>
    <row r="233" spans="3:6" x14ac:dyDescent="0.2">
      <c r="C233" s="10"/>
      <c r="D233" s="8"/>
      <c r="E233" s="9"/>
      <c r="F233" s="10"/>
    </row>
    <row r="234" spans="3:6" x14ac:dyDescent="0.2">
      <c r="C234" s="10"/>
      <c r="D234" s="8"/>
      <c r="E234" s="9"/>
      <c r="F234" s="10"/>
    </row>
    <row r="235" spans="3:6" x14ac:dyDescent="0.2">
      <c r="C235" s="10"/>
      <c r="D235" s="8"/>
      <c r="E235" s="9"/>
      <c r="F235" s="10"/>
    </row>
    <row r="236" spans="3:6" x14ac:dyDescent="0.2">
      <c r="C236" s="10"/>
      <c r="D236" s="8"/>
      <c r="E236" s="9"/>
      <c r="F236" s="10"/>
    </row>
    <row r="237" spans="3:6" x14ac:dyDescent="0.2">
      <c r="C237" s="10"/>
      <c r="D237" s="8"/>
      <c r="E237" s="9"/>
      <c r="F237" s="10"/>
    </row>
    <row r="238" spans="3:6" x14ac:dyDescent="0.2">
      <c r="C238" s="10"/>
      <c r="D238" s="8"/>
      <c r="E238" s="9"/>
      <c r="F238" s="10"/>
    </row>
    <row r="239" spans="3:6" x14ac:dyDescent="0.2">
      <c r="C239" s="10"/>
      <c r="D239" s="8"/>
      <c r="E239" s="9"/>
      <c r="F239" s="10"/>
    </row>
    <row r="240" spans="3:6" x14ac:dyDescent="0.2">
      <c r="C240" s="10"/>
      <c r="D240" s="8"/>
      <c r="E240" s="9"/>
      <c r="F240" s="10"/>
    </row>
    <row r="241" spans="3:6" x14ac:dyDescent="0.2">
      <c r="C241" s="10"/>
      <c r="D241" s="8"/>
      <c r="E241" s="9"/>
      <c r="F241" s="10"/>
    </row>
    <row r="242" spans="3:6" x14ac:dyDescent="0.2">
      <c r="C242" s="10"/>
      <c r="D242" s="8"/>
      <c r="E242" s="9"/>
      <c r="F242" s="10"/>
    </row>
    <row r="243" spans="3:6" x14ac:dyDescent="0.2">
      <c r="C243" s="10"/>
      <c r="D243" s="8"/>
      <c r="E243" s="9"/>
      <c r="F243" s="10"/>
    </row>
    <row r="244" spans="3:6" x14ac:dyDescent="0.2">
      <c r="C244" s="10"/>
      <c r="D244" s="8"/>
      <c r="E244" s="9"/>
      <c r="F244" s="10"/>
    </row>
    <row r="245" spans="3:6" x14ac:dyDescent="0.2">
      <c r="C245" s="10"/>
      <c r="D245" s="8"/>
      <c r="E245" s="9"/>
      <c r="F245" s="10"/>
    </row>
    <row r="246" spans="3:6" x14ac:dyDescent="0.2">
      <c r="C246" s="10"/>
      <c r="D246" s="8"/>
      <c r="E246" s="9"/>
      <c r="F246" s="10"/>
    </row>
    <row r="247" spans="3:6" x14ac:dyDescent="0.2">
      <c r="C247" s="10"/>
      <c r="D247" s="8"/>
      <c r="E247" s="9"/>
      <c r="F247" s="10"/>
    </row>
    <row r="248" spans="3:6" x14ac:dyDescent="0.2">
      <c r="C248" s="10"/>
      <c r="D248" s="8"/>
      <c r="E248" s="9"/>
      <c r="F248" s="10"/>
    </row>
    <row r="249" spans="3:6" x14ac:dyDescent="0.2">
      <c r="C249" s="10"/>
      <c r="D249" s="8"/>
      <c r="E249" s="9"/>
      <c r="F249" s="10"/>
    </row>
    <row r="250" spans="3:6" x14ac:dyDescent="0.2">
      <c r="C250" s="10"/>
      <c r="D250" s="8"/>
      <c r="E250" s="9"/>
      <c r="F250" s="10"/>
    </row>
    <row r="251" spans="3:6" x14ac:dyDescent="0.2">
      <c r="C251" s="10"/>
      <c r="D251" s="8"/>
      <c r="E251" s="9"/>
      <c r="F251" s="10"/>
    </row>
    <row r="252" spans="3:6" x14ac:dyDescent="0.2">
      <c r="C252" s="10"/>
      <c r="D252" s="8"/>
      <c r="E252" s="9"/>
      <c r="F252" s="10"/>
    </row>
    <row r="253" spans="3:6" x14ac:dyDescent="0.2">
      <c r="C253" s="10"/>
      <c r="D253" s="8"/>
      <c r="E253" s="9"/>
      <c r="F253" s="10"/>
    </row>
    <row r="254" spans="3:6" x14ac:dyDescent="0.2">
      <c r="C254" s="10"/>
      <c r="D254" s="8"/>
      <c r="E254" s="9"/>
      <c r="F254" s="10"/>
    </row>
    <row r="255" spans="3:6" x14ac:dyDescent="0.2">
      <c r="C255" s="10"/>
      <c r="D255" s="8"/>
      <c r="E255" s="9"/>
      <c r="F255" s="10"/>
    </row>
    <row r="256" spans="3:6" x14ac:dyDescent="0.2">
      <c r="C256" s="10"/>
      <c r="D256" s="8"/>
      <c r="E256" s="9"/>
      <c r="F256" s="10"/>
    </row>
    <row r="257" spans="3:6" x14ac:dyDescent="0.2">
      <c r="C257" s="10"/>
      <c r="D257" s="8"/>
      <c r="E257" s="9"/>
      <c r="F257" s="10"/>
    </row>
    <row r="258" spans="3:6" x14ac:dyDescent="0.2">
      <c r="C258" s="10"/>
      <c r="D258" s="8"/>
      <c r="E258" s="9"/>
      <c r="F258" s="10"/>
    </row>
    <row r="259" spans="3:6" x14ac:dyDescent="0.2">
      <c r="C259" s="10"/>
      <c r="D259" s="8"/>
      <c r="E259" s="9"/>
      <c r="F259" s="10"/>
    </row>
    <row r="260" spans="3:6" x14ac:dyDescent="0.2">
      <c r="C260" s="10"/>
      <c r="D260" s="8"/>
      <c r="E260" s="9"/>
      <c r="F260" s="10"/>
    </row>
    <row r="261" spans="3:6" x14ac:dyDescent="0.2">
      <c r="C261" s="10"/>
      <c r="D261" s="8"/>
      <c r="E261" s="9"/>
      <c r="F261" s="10"/>
    </row>
    <row r="262" spans="3:6" x14ac:dyDescent="0.2">
      <c r="C262" s="10"/>
      <c r="D262" s="8"/>
      <c r="E262" s="9"/>
      <c r="F262" s="10"/>
    </row>
    <row r="263" spans="3:6" x14ac:dyDescent="0.2">
      <c r="C263" s="10"/>
      <c r="D263" s="8"/>
      <c r="E263" s="9"/>
      <c r="F263" s="10"/>
    </row>
    <row r="264" spans="3:6" x14ac:dyDescent="0.2">
      <c r="C264" s="10"/>
      <c r="D264" s="8"/>
      <c r="E264" s="9"/>
      <c r="F264" s="10"/>
    </row>
    <row r="265" spans="3:6" x14ac:dyDescent="0.2">
      <c r="C265" s="10"/>
      <c r="D265" s="8"/>
      <c r="E265" s="9"/>
      <c r="F265" s="10"/>
    </row>
    <row r="266" spans="3:6" x14ac:dyDescent="0.2">
      <c r="C266" s="10"/>
      <c r="D266" s="8"/>
      <c r="E266" s="9"/>
      <c r="F266" s="10"/>
    </row>
    <row r="267" spans="3:6" x14ac:dyDescent="0.2">
      <c r="C267" s="10"/>
      <c r="D267" s="8"/>
      <c r="E267" s="9"/>
      <c r="F267" s="10"/>
    </row>
    <row r="268" spans="3:6" x14ac:dyDescent="0.2">
      <c r="C268" s="10"/>
      <c r="D268" s="8"/>
      <c r="E268" s="9"/>
      <c r="F268" s="10"/>
    </row>
    <row r="269" spans="3:6" x14ac:dyDescent="0.2">
      <c r="C269" s="10"/>
      <c r="D269" s="8"/>
      <c r="E269" s="9"/>
      <c r="F269" s="10"/>
    </row>
    <row r="270" spans="3:6" x14ac:dyDescent="0.2">
      <c r="C270" s="10"/>
      <c r="D270" s="8"/>
      <c r="E270" s="9"/>
      <c r="F270" s="10"/>
    </row>
    <row r="271" spans="3:6" x14ac:dyDescent="0.2">
      <c r="C271" s="10"/>
      <c r="D271" s="8"/>
      <c r="E271" s="9"/>
      <c r="F271" s="10"/>
    </row>
    <row r="272" spans="3:6" x14ac:dyDescent="0.2">
      <c r="C272" s="10"/>
      <c r="D272" s="8"/>
      <c r="E272" s="9"/>
      <c r="F272" s="10"/>
    </row>
    <row r="273" spans="3:6" x14ac:dyDescent="0.2">
      <c r="C273" s="10"/>
      <c r="D273" s="8"/>
      <c r="E273" s="9"/>
      <c r="F273" s="10"/>
    </row>
    <row r="274" spans="3:6" x14ac:dyDescent="0.2">
      <c r="C274" s="10"/>
      <c r="D274" s="8"/>
      <c r="E274" s="9"/>
      <c r="F274" s="10"/>
    </row>
    <row r="275" spans="3:6" x14ac:dyDescent="0.2">
      <c r="C275" s="10"/>
      <c r="D275" s="8"/>
      <c r="E275" s="9"/>
      <c r="F275" s="10"/>
    </row>
    <row r="276" spans="3:6" x14ac:dyDescent="0.2">
      <c r="C276" s="10"/>
      <c r="D276" s="8"/>
      <c r="E276" s="9"/>
      <c r="F276" s="10"/>
    </row>
    <row r="277" spans="3:6" x14ac:dyDescent="0.2">
      <c r="C277" s="10"/>
      <c r="D277" s="8"/>
      <c r="E277" s="9"/>
      <c r="F277" s="10"/>
    </row>
    <row r="278" spans="3:6" x14ac:dyDescent="0.2">
      <c r="C278" s="10"/>
      <c r="D278" s="8"/>
      <c r="E278" s="9"/>
      <c r="F278" s="10"/>
    </row>
    <row r="279" spans="3:6" x14ac:dyDescent="0.2">
      <c r="C279" s="10"/>
      <c r="D279" s="8"/>
      <c r="E279" s="9"/>
      <c r="F279" s="10"/>
    </row>
    <row r="280" spans="3:6" x14ac:dyDescent="0.2">
      <c r="C280" s="10"/>
      <c r="D280" s="8"/>
      <c r="E280" s="9"/>
      <c r="F280" s="10"/>
    </row>
    <row r="281" spans="3:6" x14ac:dyDescent="0.2">
      <c r="C281" s="10"/>
      <c r="D281" s="8"/>
      <c r="E281" s="9"/>
      <c r="F281" s="10"/>
    </row>
    <row r="282" spans="3:6" x14ac:dyDescent="0.2">
      <c r="C282" s="10"/>
      <c r="D282" s="8"/>
      <c r="E282" s="9"/>
      <c r="F282" s="10"/>
    </row>
    <row r="283" spans="3:6" x14ac:dyDescent="0.2">
      <c r="C283" s="10"/>
      <c r="D283" s="8"/>
      <c r="E283" s="9"/>
      <c r="F283" s="10"/>
    </row>
    <row r="284" spans="3:6" x14ac:dyDescent="0.2">
      <c r="C284" s="10"/>
      <c r="D284" s="8"/>
      <c r="E284" s="9"/>
      <c r="F284" s="10"/>
    </row>
    <row r="285" spans="3:6" x14ac:dyDescent="0.2">
      <c r="C285" s="10"/>
      <c r="D285" s="8"/>
      <c r="E285" s="9"/>
      <c r="F285" s="10"/>
    </row>
    <row r="286" spans="3:6" x14ac:dyDescent="0.2">
      <c r="C286" s="10"/>
      <c r="D286" s="8"/>
      <c r="E286" s="9"/>
      <c r="F286" s="10"/>
    </row>
    <row r="287" spans="3:6" x14ac:dyDescent="0.2">
      <c r="C287" s="10"/>
      <c r="D287" s="8"/>
      <c r="E287" s="9"/>
      <c r="F287" s="10"/>
    </row>
    <row r="288" spans="3:6" x14ac:dyDescent="0.2">
      <c r="C288" s="10"/>
      <c r="D288" s="8"/>
      <c r="E288" s="9"/>
      <c r="F288" s="10"/>
    </row>
    <row r="289" spans="3:6" x14ac:dyDescent="0.2">
      <c r="C289" s="10"/>
      <c r="D289" s="8"/>
      <c r="E289" s="9"/>
      <c r="F289" s="10"/>
    </row>
    <row r="290" spans="3:6" x14ac:dyDescent="0.2">
      <c r="C290" s="10"/>
      <c r="D290" s="8"/>
      <c r="E290" s="9"/>
      <c r="F290" s="10"/>
    </row>
    <row r="291" spans="3:6" x14ac:dyDescent="0.2">
      <c r="C291" s="10"/>
      <c r="D291" s="8"/>
      <c r="E291" s="9"/>
      <c r="F291" s="10"/>
    </row>
    <row r="292" spans="3:6" x14ac:dyDescent="0.2">
      <c r="C292" s="10"/>
      <c r="D292" s="8"/>
      <c r="E292" s="9"/>
      <c r="F292" s="10"/>
    </row>
    <row r="293" spans="3:6" x14ac:dyDescent="0.2">
      <c r="C293" s="10"/>
      <c r="D293" s="8"/>
      <c r="E293" s="9"/>
      <c r="F293" s="10"/>
    </row>
    <row r="294" spans="3:6" x14ac:dyDescent="0.2">
      <c r="C294" s="10"/>
      <c r="D294" s="8"/>
      <c r="E294" s="9"/>
      <c r="F294" s="10"/>
    </row>
    <row r="295" spans="3:6" x14ac:dyDescent="0.2">
      <c r="C295" s="10"/>
      <c r="D295" s="8"/>
      <c r="E295" s="9"/>
      <c r="F295" s="10"/>
    </row>
    <row r="296" spans="3:6" x14ac:dyDescent="0.2">
      <c r="C296" s="10"/>
      <c r="D296" s="8"/>
      <c r="E296" s="9"/>
      <c r="F296" s="10"/>
    </row>
    <row r="297" spans="3:6" x14ac:dyDescent="0.2">
      <c r="C297" s="10"/>
      <c r="D297" s="8"/>
      <c r="E297" s="9"/>
      <c r="F297" s="10"/>
    </row>
    <row r="298" spans="3:6" x14ac:dyDescent="0.2">
      <c r="C298" s="10"/>
      <c r="D298" s="8"/>
      <c r="E298" s="9"/>
      <c r="F298" s="10"/>
    </row>
    <row r="299" spans="3:6" x14ac:dyDescent="0.2">
      <c r="C299" s="10"/>
      <c r="D299" s="8"/>
      <c r="E299" s="9"/>
      <c r="F299" s="10"/>
    </row>
    <row r="300" spans="3:6" x14ac:dyDescent="0.2">
      <c r="C300" s="10"/>
      <c r="D300" s="8"/>
      <c r="E300" s="9"/>
      <c r="F300" s="10"/>
    </row>
    <row r="301" spans="3:6" x14ac:dyDescent="0.2">
      <c r="C301" s="10"/>
      <c r="D301" s="8"/>
      <c r="E301" s="9"/>
      <c r="F301" s="10"/>
    </row>
    <row r="302" spans="3:6" x14ac:dyDescent="0.2">
      <c r="C302" s="10"/>
      <c r="D302" s="8"/>
      <c r="E302" s="9"/>
      <c r="F302" s="10"/>
    </row>
    <row r="303" spans="3:6" x14ac:dyDescent="0.2">
      <c r="C303" s="10"/>
      <c r="D303" s="8"/>
      <c r="E303" s="9"/>
      <c r="F303" s="10"/>
    </row>
    <row r="304" spans="3:6" x14ac:dyDescent="0.2">
      <c r="C304" s="10"/>
      <c r="D304" s="8"/>
      <c r="E304" s="9"/>
      <c r="F304" s="10"/>
    </row>
    <row r="305" spans="3:6" x14ac:dyDescent="0.2">
      <c r="C305" s="10"/>
      <c r="D305" s="8"/>
      <c r="E305" s="9"/>
      <c r="F305" s="10"/>
    </row>
    <row r="306" spans="3:6" x14ac:dyDescent="0.2">
      <c r="C306" s="10"/>
      <c r="D306" s="8"/>
      <c r="E306" s="9"/>
      <c r="F306" s="10"/>
    </row>
    <row r="307" spans="3:6" x14ac:dyDescent="0.2">
      <c r="C307" s="10"/>
      <c r="D307" s="8"/>
      <c r="E307" s="9"/>
      <c r="F307" s="10"/>
    </row>
    <row r="308" spans="3:6" x14ac:dyDescent="0.2">
      <c r="C308" s="10"/>
      <c r="D308" s="8"/>
      <c r="E308" s="9"/>
      <c r="F308" s="10"/>
    </row>
    <row r="309" spans="3:6" x14ac:dyDescent="0.2">
      <c r="C309" s="10"/>
      <c r="D309" s="8"/>
      <c r="E309" s="9"/>
      <c r="F309" s="10"/>
    </row>
    <row r="310" spans="3:6" x14ac:dyDescent="0.2">
      <c r="C310" s="10"/>
      <c r="D310" s="8"/>
      <c r="E310" s="9"/>
      <c r="F310" s="10"/>
    </row>
    <row r="311" spans="3:6" x14ac:dyDescent="0.2">
      <c r="C311" s="10"/>
      <c r="D311" s="8"/>
      <c r="E311" s="9"/>
      <c r="F311" s="10"/>
    </row>
    <row r="312" spans="3:6" x14ac:dyDescent="0.2">
      <c r="C312" s="10"/>
      <c r="D312" s="8"/>
      <c r="E312" s="9"/>
      <c r="F312" s="10"/>
    </row>
    <row r="313" spans="3:6" x14ac:dyDescent="0.2">
      <c r="C313" s="10"/>
      <c r="D313" s="8"/>
      <c r="E313" s="9"/>
      <c r="F313" s="10"/>
    </row>
    <row r="314" spans="3:6" x14ac:dyDescent="0.2">
      <c r="C314" s="10"/>
      <c r="D314" s="8"/>
      <c r="E314" s="9"/>
      <c r="F314" s="10"/>
    </row>
    <row r="315" spans="3:6" x14ac:dyDescent="0.2">
      <c r="C315" s="10"/>
      <c r="D315" s="8"/>
      <c r="E315" s="9"/>
      <c r="F315" s="10"/>
    </row>
    <row r="316" spans="3:6" x14ac:dyDescent="0.2">
      <c r="C316" s="10"/>
      <c r="D316" s="8"/>
      <c r="E316" s="9"/>
      <c r="F316" s="10"/>
    </row>
    <row r="317" spans="3:6" x14ac:dyDescent="0.2">
      <c r="C317" s="10"/>
      <c r="D317" s="8"/>
      <c r="E317" s="9"/>
      <c r="F317" s="10"/>
    </row>
    <row r="318" spans="3:6" x14ac:dyDescent="0.2">
      <c r="C318" s="10"/>
      <c r="D318" s="8"/>
      <c r="E318" s="9"/>
      <c r="F318" s="10"/>
    </row>
    <row r="319" spans="3:6" x14ac:dyDescent="0.2">
      <c r="C319" s="10"/>
      <c r="D319" s="8"/>
      <c r="E319" s="9"/>
      <c r="F319" s="10"/>
    </row>
    <row r="320" spans="3:6" x14ac:dyDescent="0.2">
      <c r="C320" s="10"/>
      <c r="D320" s="8"/>
      <c r="E320" s="9"/>
      <c r="F320" s="10"/>
    </row>
    <row r="321" spans="3:6" x14ac:dyDescent="0.2">
      <c r="C321" s="10"/>
      <c r="D321" s="8"/>
      <c r="E321" s="9"/>
      <c r="F321" s="10"/>
    </row>
    <row r="322" spans="3:6" x14ac:dyDescent="0.2">
      <c r="C322" s="10"/>
      <c r="D322" s="8"/>
      <c r="E322" s="9"/>
      <c r="F322" s="10"/>
    </row>
    <row r="323" spans="3:6" x14ac:dyDescent="0.2">
      <c r="C323" s="10"/>
      <c r="D323" s="8"/>
      <c r="E323" s="9"/>
      <c r="F323" s="10"/>
    </row>
    <row r="324" spans="3:6" x14ac:dyDescent="0.2">
      <c r="C324" s="10"/>
      <c r="D324" s="8"/>
      <c r="E324" s="9"/>
      <c r="F324" s="10"/>
    </row>
    <row r="325" spans="3:6" x14ac:dyDescent="0.2">
      <c r="C325" s="10"/>
      <c r="D325" s="8"/>
      <c r="E325" s="9"/>
      <c r="F325" s="10"/>
    </row>
    <row r="326" spans="3:6" x14ac:dyDescent="0.2">
      <c r="C326" s="10"/>
      <c r="D326" s="8"/>
      <c r="E326" s="9"/>
      <c r="F326" s="10"/>
    </row>
    <row r="327" spans="3:6" x14ac:dyDescent="0.2">
      <c r="C327" s="10"/>
      <c r="D327" s="8"/>
      <c r="E327" s="9"/>
      <c r="F327" s="10"/>
    </row>
    <row r="328" spans="3:6" x14ac:dyDescent="0.2">
      <c r="C328" s="10"/>
      <c r="D328" s="8"/>
      <c r="E328" s="9"/>
      <c r="F328" s="10"/>
    </row>
    <row r="329" spans="3:6" x14ac:dyDescent="0.2">
      <c r="C329" s="10"/>
      <c r="D329" s="8"/>
      <c r="E329" s="9"/>
      <c r="F329" s="10"/>
    </row>
    <row r="330" spans="3:6" x14ac:dyDescent="0.2">
      <c r="C330" s="10"/>
      <c r="D330" s="8"/>
      <c r="E330" s="9"/>
      <c r="F330" s="10"/>
    </row>
    <row r="331" spans="3:6" x14ac:dyDescent="0.2">
      <c r="C331" s="10"/>
      <c r="D331" s="8"/>
      <c r="E331" s="9"/>
      <c r="F331" s="10"/>
    </row>
    <row r="332" spans="3:6" x14ac:dyDescent="0.2">
      <c r="C332" s="10"/>
      <c r="D332" s="8"/>
      <c r="E332" s="9"/>
      <c r="F332" s="10"/>
    </row>
    <row r="333" spans="3:6" x14ac:dyDescent="0.2">
      <c r="C333" s="10"/>
      <c r="D333" s="8"/>
      <c r="E333" s="9"/>
      <c r="F333" s="10"/>
    </row>
    <row r="334" spans="3:6" x14ac:dyDescent="0.2">
      <c r="C334" s="10"/>
      <c r="D334" s="8"/>
      <c r="E334" s="9"/>
      <c r="F334" s="10"/>
    </row>
    <row r="335" spans="3:6" x14ac:dyDescent="0.2">
      <c r="C335" s="10"/>
      <c r="D335" s="8"/>
      <c r="E335" s="9"/>
      <c r="F335" s="10"/>
    </row>
    <row r="336" spans="3:6" x14ac:dyDescent="0.2">
      <c r="C336" s="10"/>
      <c r="D336" s="8"/>
      <c r="E336" s="9"/>
      <c r="F336" s="10"/>
    </row>
    <row r="337" spans="3:6" x14ac:dyDescent="0.2">
      <c r="C337" s="10"/>
      <c r="D337" s="8"/>
      <c r="E337" s="9"/>
      <c r="F337" s="10"/>
    </row>
    <row r="338" spans="3:6" x14ac:dyDescent="0.2">
      <c r="C338" s="10"/>
      <c r="D338" s="8"/>
      <c r="E338" s="9"/>
      <c r="F338" s="10"/>
    </row>
    <row r="339" spans="3:6" x14ac:dyDescent="0.2">
      <c r="C339" s="10"/>
      <c r="D339" s="8"/>
      <c r="E339" s="9"/>
      <c r="F339" s="10"/>
    </row>
    <row r="340" spans="3:6" x14ac:dyDescent="0.2">
      <c r="C340" s="10"/>
      <c r="D340" s="8"/>
      <c r="E340" s="9"/>
      <c r="F340" s="10"/>
    </row>
    <row r="341" spans="3:6" x14ac:dyDescent="0.2">
      <c r="C341" s="10"/>
      <c r="D341" s="8"/>
      <c r="E341" s="9"/>
      <c r="F341" s="10"/>
    </row>
    <row r="342" spans="3:6" x14ac:dyDescent="0.2">
      <c r="C342" s="10"/>
      <c r="D342" s="8"/>
      <c r="E342" s="9"/>
      <c r="F342" s="10"/>
    </row>
    <row r="343" spans="3:6" x14ac:dyDescent="0.2">
      <c r="C343" s="10"/>
      <c r="D343" s="8"/>
      <c r="E343" s="9"/>
      <c r="F343" s="10"/>
    </row>
    <row r="344" spans="3:6" x14ac:dyDescent="0.2">
      <c r="C344" s="10"/>
      <c r="D344" s="8"/>
      <c r="E344" s="9"/>
      <c r="F344" s="10"/>
    </row>
    <row r="345" spans="3:6" x14ac:dyDescent="0.2">
      <c r="C345" s="10"/>
      <c r="D345" s="8"/>
      <c r="E345" s="9"/>
      <c r="F345" s="10"/>
    </row>
    <row r="346" spans="3:6" x14ac:dyDescent="0.2">
      <c r="C346" s="10"/>
      <c r="D346" s="8"/>
      <c r="E346" s="9"/>
      <c r="F346" s="10"/>
    </row>
    <row r="347" spans="3:6" x14ac:dyDescent="0.2">
      <c r="C347" s="10"/>
      <c r="D347" s="8"/>
      <c r="E347" s="9"/>
      <c r="F347" s="10"/>
    </row>
    <row r="348" spans="3:6" x14ac:dyDescent="0.2">
      <c r="C348" s="10"/>
      <c r="D348" s="8"/>
      <c r="E348" s="9"/>
      <c r="F348" s="10"/>
    </row>
    <row r="349" spans="3:6" x14ac:dyDescent="0.2">
      <c r="C349" s="10"/>
      <c r="D349" s="8"/>
      <c r="E349" s="9"/>
      <c r="F349" s="10"/>
    </row>
    <row r="350" spans="3:6" x14ac:dyDescent="0.2">
      <c r="C350" s="10"/>
      <c r="D350" s="8"/>
      <c r="E350" s="9"/>
      <c r="F350" s="10"/>
    </row>
    <row r="351" spans="3:6" x14ac:dyDescent="0.2">
      <c r="C351" s="10"/>
      <c r="D351" s="8"/>
      <c r="E351" s="9"/>
      <c r="F351" s="10"/>
    </row>
    <row r="352" spans="3:6" x14ac:dyDescent="0.2">
      <c r="C352" s="10"/>
      <c r="D352" s="8"/>
      <c r="E352" s="9"/>
      <c r="F352" s="10"/>
    </row>
    <row r="353" spans="3:6" x14ac:dyDescent="0.2">
      <c r="C353" s="10"/>
      <c r="D353" s="8"/>
      <c r="E353" s="9"/>
      <c r="F353" s="10"/>
    </row>
    <row r="354" spans="3:6" x14ac:dyDescent="0.2">
      <c r="C354" s="10"/>
      <c r="D354" s="8"/>
      <c r="E354" s="9"/>
      <c r="F354" s="10"/>
    </row>
    <row r="355" spans="3:6" x14ac:dyDescent="0.2">
      <c r="C355" s="10"/>
      <c r="D355" s="8"/>
      <c r="E355" s="9"/>
      <c r="F355" s="10"/>
    </row>
    <row r="356" spans="3:6" x14ac:dyDescent="0.2">
      <c r="C356" s="10"/>
      <c r="D356" s="8"/>
      <c r="E356" s="9"/>
      <c r="F356" s="10"/>
    </row>
    <row r="357" spans="3:6" x14ac:dyDescent="0.2">
      <c r="C357" s="10"/>
      <c r="D357" s="8"/>
      <c r="E357" s="9"/>
      <c r="F357" s="10"/>
    </row>
    <row r="358" spans="3:6" x14ac:dyDescent="0.2">
      <c r="C358" s="10"/>
      <c r="D358" s="8"/>
      <c r="E358" s="9"/>
      <c r="F358" s="10"/>
    </row>
    <row r="359" spans="3:6" x14ac:dyDescent="0.2">
      <c r="C359" s="10"/>
      <c r="D359" s="8"/>
      <c r="E359" s="9"/>
      <c r="F359" s="10"/>
    </row>
    <row r="360" spans="3:6" x14ac:dyDescent="0.2">
      <c r="C360" s="10"/>
      <c r="D360" s="8"/>
      <c r="E360" s="9"/>
      <c r="F360" s="10"/>
    </row>
    <row r="361" spans="3:6" x14ac:dyDescent="0.2">
      <c r="C361" s="10"/>
      <c r="D361" s="8"/>
      <c r="E361" s="9"/>
      <c r="F361" s="10"/>
    </row>
    <row r="362" spans="3:6" x14ac:dyDescent="0.2">
      <c r="C362" s="10"/>
      <c r="D362" s="8"/>
      <c r="E362" s="9"/>
      <c r="F362" s="10"/>
    </row>
    <row r="363" spans="3:6" x14ac:dyDescent="0.2">
      <c r="C363" s="10"/>
      <c r="D363" s="8"/>
      <c r="E363" s="9"/>
      <c r="F363" s="10"/>
    </row>
    <row r="364" spans="3:6" x14ac:dyDescent="0.2">
      <c r="C364" s="10"/>
      <c r="D364" s="8"/>
      <c r="E364" s="9"/>
      <c r="F364" s="10"/>
    </row>
    <row r="365" spans="3:6" x14ac:dyDescent="0.2">
      <c r="C365" s="10"/>
      <c r="D365" s="8"/>
      <c r="E365" s="9"/>
      <c r="F365" s="10"/>
    </row>
    <row r="366" spans="3:6" x14ac:dyDescent="0.2">
      <c r="C366" s="10"/>
      <c r="D366" s="8"/>
      <c r="E366" s="9"/>
      <c r="F366" s="10"/>
    </row>
    <row r="367" spans="3:6" x14ac:dyDescent="0.2">
      <c r="C367" s="10"/>
      <c r="D367" s="8"/>
      <c r="E367" s="9"/>
      <c r="F367" s="10"/>
    </row>
    <row r="368" spans="3:6" x14ac:dyDescent="0.2">
      <c r="C368" s="10"/>
      <c r="D368" s="8"/>
      <c r="E368" s="9"/>
      <c r="F368" s="10"/>
    </row>
    <row r="369" spans="3:6" x14ac:dyDescent="0.2">
      <c r="C369" s="10"/>
      <c r="D369" s="8"/>
      <c r="E369" s="9"/>
      <c r="F369" s="10"/>
    </row>
    <row r="370" spans="3:6" x14ac:dyDescent="0.2">
      <c r="C370" s="10"/>
      <c r="D370" s="8"/>
      <c r="E370" s="9"/>
      <c r="F370" s="10"/>
    </row>
    <row r="371" spans="3:6" x14ac:dyDescent="0.2">
      <c r="C371" s="10"/>
      <c r="D371" s="8"/>
      <c r="E371" s="9"/>
      <c r="F371" s="10"/>
    </row>
    <row r="372" spans="3:6" x14ac:dyDescent="0.2">
      <c r="C372" s="10"/>
      <c r="D372" s="8"/>
      <c r="E372" s="9"/>
      <c r="F372" s="10"/>
    </row>
    <row r="373" spans="3:6" x14ac:dyDescent="0.2">
      <c r="C373" s="10"/>
      <c r="D373" s="8"/>
      <c r="E373" s="9"/>
      <c r="F373" s="10"/>
    </row>
    <row r="374" spans="3:6" x14ac:dyDescent="0.2">
      <c r="C374" s="10"/>
      <c r="D374" s="8"/>
      <c r="E374" s="9"/>
      <c r="F374" s="10"/>
    </row>
    <row r="375" spans="3:6" x14ac:dyDescent="0.2">
      <c r="C375" s="10"/>
      <c r="D375" s="8"/>
      <c r="E375" s="9"/>
      <c r="F375" s="10"/>
    </row>
    <row r="376" spans="3:6" x14ac:dyDescent="0.2">
      <c r="C376" s="10"/>
      <c r="D376" s="8"/>
      <c r="E376" s="9"/>
      <c r="F376" s="10"/>
    </row>
    <row r="377" spans="3:6" x14ac:dyDescent="0.2">
      <c r="C377" s="10"/>
      <c r="D377" s="8"/>
      <c r="E377" s="9"/>
      <c r="F377" s="10"/>
    </row>
    <row r="378" spans="3:6" x14ac:dyDescent="0.2">
      <c r="C378" s="10"/>
      <c r="D378" s="8"/>
      <c r="E378" s="9"/>
      <c r="F378" s="10"/>
    </row>
    <row r="379" spans="3:6" x14ac:dyDescent="0.2">
      <c r="C379" s="10"/>
      <c r="D379" s="8"/>
      <c r="E379" s="9"/>
      <c r="F379" s="10"/>
    </row>
    <row r="380" spans="3:6" x14ac:dyDescent="0.2">
      <c r="C380" s="10"/>
      <c r="D380" s="8"/>
      <c r="E380" s="9"/>
      <c r="F380" s="10"/>
    </row>
    <row r="381" spans="3:6" x14ac:dyDescent="0.2">
      <c r="C381" s="10"/>
      <c r="D381" s="8"/>
      <c r="E381" s="9"/>
      <c r="F381" s="10"/>
    </row>
    <row r="382" spans="3:6" x14ac:dyDescent="0.2">
      <c r="C382" s="10"/>
      <c r="D382" s="8"/>
      <c r="E382" s="9"/>
      <c r="F382" s="10"/>
    </row>
    <row r="383" spans="3:6" x14ac:dyDescent="0.2">
      <c r="C383" s="10"/>
      <c r="D383" s="8"/>
      <c r="E383" s="9"/>
      <c r="F383" s="10"/>
    </row>
    <row r="384" spans="3:6" x14ac:dyDescent="0.2">
      <c r="C384" s="10"/>
      <c r="D384" s="8"/>
      <c r="E384" s="9"/>
      <c r="F384" s="10"/>
    </row>
    <row r="385" spans="3:6" x14ac:dyDescent="0.2">
      <c r="C385" s="10"/>
      <c r="D385" s="8"/>
      <c r="E385" s="9"/>
      <c r="F385" s="10"/>
    </row>
    <row r="386" spans="3:6" x14ac:dyDescent="0.2">
      <c r="C386" s="10"/>
      <c r="D386" s="8"/>
      <c r="E386" s="9"/>
      <c r="F386" s="10"/>
    </row>
    <row r="387" spans="3:6" x14ac:dyDescent="0.2">
      <c r="C387" s="10"/>
      <c r="D387" s="8"/>
      <c r="E387" s="9"/>
      <c r="F387" s="10"/>
    </row>
    <row r="388" spans="3:6" x14ac:dyDescent="0.2">
      <c r="C388" s="10"/>
      <c r="D388" s="8"/>
      <c r="E388" s="9"/>
      <c r="F388" s="10"/>
    </row>
    <row r="389" spans="3:6" x14ac:dyDescent="0.2">
      <c r="C389" s="10"/>
      <c r="D389" s="8"/>
      <c r="E389" s="9"/>
      <c r="F389" s="10"/>
    </row>
    <row r="390" spans="3:6" x14ac:dyDescent="0.2">
      <c r="C390" s="10"/>
      <c r="D390" s="8"/>
      <c r="E390" s="9"/>
      <c r="F390" s="10"/>
    </row>
    <row r="391" spans="3:6" x14ac:dyDescent="0.2">
      <c r="C391" s="10"/>
      <c r="D391" s="8"/>
      <c r="E391" s="9"/>
      <c r="F391" s="10"/>
    </row>
    <row r="392" spans="3:6" x14ac:dyDescent="0.2">
      <c r="C392" s="10"/>
      <c r="D392" s="8"/>
      <c r="E392" s="9"/>
      <c r="F392" s="10"/>
    </row>
    <row r="393" spans="3:6" x14ac:dyDescent="0.2">
      <c r="C393" s="10"/>
      <c r="D393" s="8"/>
      <c r="E393" s="9"/>
      <c r="F393" s="10"/>
    </row>
    <row r="394" spans="3:6" x14ac:dyDescent="0.2">
      <c r="C394" s="10"/>
      <c r="D394" s="8"/>
      <c r="E394" s="9"/>
      <c r="F394" s="10"/>
    </row>
    <row r="395" spans="3:6" x14ac:dyDescent="0.2">
      <c r="C395" s="10"/>
      <c r="D395" s="8"/>
      <c r="E395" s="9"/>
      <c r="F395" s="10"/>
    </row>
    <row r="396" spans="3:6" x14ac:dyDescent="0.2">
      <c r="C396" s="10"/>
      <c r="D396" s="8"/>
      <c r="E396" s="9"/>
      <c r="F396" s="10"/>
    </row>
    <row r="397" spans="3:6" x14ac:dyDescent="0.2">
      <c r="C397" s="10"/>
      <c r="D397" s="8"/>
      <c r="E397" s="9"/>
      <c r="F397" s="10"/>
    </row>
    <row r="398" spans="3:6" x14ac:dyDescent="0.2">
      <c r="C398" s="10"/>
      <c r="D398" s="8"/>
      <c r="E398" s="9"/>
      <c r="F398" s="10"/>
    </row>
    <row r="399" spans="3:6" x14ac:dyDescent="0.2">
      <c r="C399" s="10"/>
      <c r="D399" s="8"/>
      <c r="E399" s="9"/>
      <c r="F399" s="10"/>
    </row>
    <row r="400" spans="3:6" x14ac:dyDescent="0.2">
      <c r="C400" s="10"/>
      <c r="D400" s="8"/>
      <c r="E400" s="9"/>
      <c r="F400" s="10"/>
    </row>
    <row r="401" spans="3:6" x14ac:dyDescent="0.2">
      <c r="C401" s="10"/>
      <c r="D401" s="8"/>
      <c r="E401" s="9"/>
      <c r="F401" s="10"/>
    </row>
    <row r="402" spans="3:6" x14ac:dyDescent="0.2">
      <c r="C402" s="10"/>
      <c r="D402" s="8"/>
      <c r="E402" s="9"/>
      <c r="F402" s="10"/>
    </row>
    <row r="403" spans="3:6" x14ac:dyDescent="0.2">
      <c r="C403" s="10"/>
      <c r="D403" s="8"/>
      <c r="E403" s="9"/>
      <c r="F403" s="10"/>
    </row>
    <row r="404" spans="3:6" x14ac:dyDescent="0.2">
      <c r="C404" s="10"/>
      <c r="D404" s="8"/>
      <c r="E404" s="9"/>
      <c r="F404" s="10"/>
    </row>
    <row r="405" spans="3:6" x14ac:dyDescent="0.2">
      <c r="C405" s="10"/>
      <c r="D405" s="8"/>
      <c r="E405" s="9"/>
      <c r="F405" s="10"/>
    </row>
    <row r="406" spans="3:6" x14ac:dyDescent="0.2">
      <c r="C406" s="10"/>
      <c r="D406" s="8"/>
      <c r="E406" s="9"/>
      <c r="F406" s="10"/>
    </row>
    <row r="407" spans="3:6" x14ac:dyDescent="0.2">
      <c r="C407" s="10"/>
      <c r="D407" s="8"/>
      <c r="E407" s="9"/>
      <c r="F407" s="10"/>
    </row>
    <row r="408" spans="3:6" x14ac:dyDescent="0.2">
      <c r="C408" s="10"/>
      <c r="D408" s="8"/>
      <c r="E408" s="9"/>
      <c r="F408" s="10"/>
    </row>
    <row r="409" spans="3:6" x14ac:dyDescent="0.2">
      <c r="C409" s="10"/>
      <c r="D409" s="8"/>
      <c r="E409" s="9"/>
      <c r="F409" s="10"/>
    </row>
    <row r="410" spans="3:6" x14ac:dyDescent="0.2">
      <c r="C410" s="10"/>
      <c r="D410" s="8"/>
      <c r="E410" s="9"/>
      <c r="F410" s="10"/>
    </row>
    <row r="411" spans="3:6" x14ac:dyDescent="0.2">
      <c r="C411" s="10"/>
      <c r="D411" s="8"/>
      <c r="E411" s="9"/>
      <c r="F411" s="10"/>
    </row>
    <row r="412" spans="3:6" x14ac:dyDescent="0.2">
      <c r="C412" s="10"/>
      <c r="D412" s="8"/>
      <c r="E412" s="9"/>
      <c r="F412" s="10"/>
    </row>
    <row r="413" spans="3:6" x14ac:dyDescent="0.2">
      <c r="C413" s="10"/>
      <c r="D413" s="8"/>
      <c r="E413" s="9"/>
      <c r="F413" s="10"/>
    </row>
    <row r="414" spans="3:6" x14ac:dyDescent="0.2">
      <c r="C414" s="10"/>
      <c r="D414" s="8"/>
      <c r="E414" s="9"/>
      <c r="F414" s="10"/>
    </row>
    <row r="415" spans="3:6" x14ac:dyDescent="0.2">
      <c r="C415" s="10"/>
      <c r="D415" s="8"/>
      <c r="E415" s="9"/>
      <c r="F415" s="10"/>
    </row>
    <row r="416" spans="3:6" x14ac:dyDescent="0.2">
      <c r="C416" s="10"/>
      <c r="D416" s="8"/>
      <c r="E416" s="9"/>
      <c r="F416" s="10"/>
    </row>
    <row r="417" spans="3:6" x14ac:dyDescent="0.2">
      <c r="C417" s="10"/>
      <c r="D417" s="8"/>
      <c r="E417" s="9"/>
      <c r="F417" s="10"/>
    </row>
    <row r="418" spans="3:6" x14ac:dyDescent="0.2">
      <c r="C418" s="10"/>
      <c r="D418" s="8"/>
      <c r="E418" s="9"/>
      <c r="F418" s="10"/>
    </row>
    <row r="419" spans="3:6" x14ac:dyDescent="0.2">
      <c r="C419" s="10"/>
      <c r="D419" s="8"/>
      <c r="E419" s="9"/>
      <c r="F419" s="10"/>
    </row>
    <row r="420" spans="3:6" x14ac:dyDescent="0.2">
      <c r="C420" s="10"/>
      <c r="D420" s="8"/>
      <c r="E420" s="9"/>
      <c r="F420" s="10"/>
    </row>
    <row r="421" spans="3:6" x14ac:dyDescent="0.2">
      <c r="C421" s="10"/>
      <c r="D421" s="8"/>
      <c r="E421" s="9"/>
      <c r="F421" s="10"/>
    </row>
    <row r="422" spans="3:6" x14ac:dyDescent="0.2">
      <c r="C422" s="10"/>
      <c r="D422" s="8"/>
      <c r="E422" s="9"/>
      <c r="F422" s="10"/>
    </row>
    <row r="423" spans="3:6" x14ac:dyDescent="0.2">
      <c r="C423" s="10"/>
      <c r="D423" s="8"/>
      <c r="E423" s="9"/>
      <c r="F423" s="10"/>
    </row>
    <row r="424" spans="3:6" x14ac:dyDescent="0.2">
      <c r="C424" s="10"/>
      <c r="D424" s="8"/>
      <c r="E424" s="9"/>
      <c r="F424" s="10"/>
    </row>
    <row r="425" spans="3:6" x14ac:dyDescent="0.2">
      <c r="C425" s="10"/>
      <c r="D425" s="8"/>
      <c r="E425" s="9"/>
      <c r="F425" s="10"/>
    </row>
    <row r="426" spans="3:6" x14ac:dyDescent="0.2">
      <c r="C426" s="10"/>
      <c r="D426" s="8"/>
      <c r="E426" s="9"/>
      <c r="F426" s="10"/>
    </row>
    <row r="427" spans="3:6" x14ac:dyDescent="0.2">
      <c r="C427" s="10"/>
      <c r="D427" s="8"/>
      <c r="E427" s="9"/>
      <c r="F427" s="10"/>
    </row>
    <row r="428" spans="3:6" x14ac:dyDescent="0.2">
      <c r="C428" s="10"/>
      <c r="D428" s="8"/>
      <c r="E428" s="9"/>
      <c r="F428" s="10"/>
    </row>
    <row r="429" spans="3:6" x14ac:dyDescent="0.2">
      <c r="C429" s="10"/>
      <c r="D429" s="8"/>
      <c r="E429" s="9"/>
      <c r="F429" s="10"/>
    </row>
    <row r="430" spans="3:6" x14ac:dyDescent="0.2">
      <c r="C430" s="10"/>
      <c r="D430" s="8"/>
      <c r="E430" s="9"/>
      <c r="F430" s="10"/>
    </row>
    <row r="431" spans="3:6" x14ac:dyDescent="0.2">
      <c r="C431" s="10"/>
      <c r="D431" s="8"/>
      <c r="E431" s="9"/>
      <c r="F431" s="10"/>
    </row>
    <row r="432" spans="3:6" x14ac:dyDescent="0.2">
      <c r="C432" s="10"/>
      <c r="D432" s="8"/>
      <c r="E432" s="9"/>
      <c r="F432" s="10"/>
    </row>
    <row r="433" spans="3:6" x14ac:dyDescent="0.2">
      <c r="C433" s="10"/>
      <c r="D433" s="8"/>
      <c r="E433" s="9"/>
      <c r="F433" s="10"/>
    </row>
    <row r="434" spans="3:6" x14ac:dyDescent="0.2">
      <c r="C434" s="10"/>
      <c r="D434" s="8"/>
      <c r="E434" s="9"/>
      <c r="F434" s="10"/>
    </row>
    <row r="435" spans="3:6" x14ac:dyDescent="0.2">
      <c r="C435" s="10"/>
      <c r="D435" s="8"/>
      <c r="E435" s="9"/>
      <c r="F435" s="10"/>
    </row>
    <row r="436" spans="3:6" x14ac:dyDescent="0.2">
      <c r="C436" s="10"/>
      <c r="D436" s="8"/>
      <c r="E436" s="9"/>
      <c r="F436" s="10"/>
    </row>
    <row r="437" spans="3:6" x14ac:dyDescent="0.2">
      <c r="C437" s="10"/>
      <c r="D437" s="8"/>
      <c r="E437" s="9"/>
      <c r="F437" s="10"/>
    </row>
    <row r="438" spans="3:6" x14ac:dyDescent="0.2">
      <c r="C438" s="10"/>
      <c r="D438" s="8"/>
      <c r="E438" s="9"/>
      <c r="F438" s="10"/>
    </row>
    <row r="439" spans="3:6" x14ac:dyDescent="0.2">
      <c r="C439" s="10"/>
      <c r="D439" s="8"/>
      <c r="E439" s="9"/>
      <c r="F439" s="10"/>
    </row>
    <row r="440" spans="3:6" x14ac:dyDescent="0.2">
      <c r="C440" s="10"/>
      <c r="D440" s="8"/>
      <c r="E440" s="9"/>
      <c r="F440" s="10"/>
    </row>
    <row r="441" spans="3:6" x14ac:dyDescent="0.2">
      <c r="C441" s="10"/>
      <c r="D441" s="8"/>
      <c r="E441" s="9"/>
      <c r="F441" s="10"/>
    </row>
    <row r="442" spans="3:6" x14ac:dyDescent="0.2">
      <c r="C442" s="10"/>
      <c r="D442" s="8"/>
      <c r="E442" s="9"/>
      <c r="F442" s="10"/>
    </row>
    <row r="443" spans="3:6" x14ac:dyDescent="0.2">
      <c r="C443" s="10"/>
      <c r="D443" s="8"/>
      <c r="E443" s="9"/>
      <c r="F443" s="10"/>
    </row>
    <row r="444" spans="3:6" x14ac:dyDescent="0.2">
      <c r="C444" s="10"/>
      <c r="D444" s="8"/>
      <c r="E444" s="9"/>
      <c r="F444" s="10"/>
    </row>
    <row r="445" spans="3:6" x14ac:dyDescent="0.2">
      <c r="C445" s="10"/>
      <c r="D445" s="8"/>
      <c r="E445" s="9"/>
      <c r="F445" s="10"/>
    </row>
    <row r="446" spans="3:6" x14ac:dyDescent="0.2">
      <c r="C446" s="10"/>
      <c r="D446" s="8"/>
      <c r="E446" s="9"/>
      <c r="F446" s="10"/>
    </row>
    <row r="447" spans="3:6" x14ac:dyDescent="0.2">
      <c r="C447" s="10"/>
      <c r="D447" s="8"/>
      <c r="E447" s="9"/>
      <c r="F447" s="10"/>
    </row>
    <row r="448" spans="3:6" x14ac:dyDescent="0.2">
      <c r="C448" s="10"/>
      <c r="D448" s="8"/>
      <c r="E448" s="9"/>
      <c r="F448" s="10"/>
    </row>
    <row r="449" spans="3:6" x14ac:dyDescent="0.2">
      <c r="C449" s="10"/>
      <c r="D449" s="8"/>
      <c r="E449" s="9"/>
      <c r="F449" s="10"/>
    </row>
    <row r="450" spans="3:6" x14ac:dyDescent="0.2">
      <c r="C450" s="10"/>
      <c r="D450" s="8"/>
      <c r="E450" s="9"/>
      <c r="F450" s="10"/>
    </row>
    <row r="451" spans="3:6" x14ac:dyDescent="0.2">
      <c r="C451" s="10"/>
      <c r="D451" s="8"/>
      <c r="E451" s="9"/>
      <c r="F451" s="10"/>
    </row>
    <row r="452" spans="3:6" x14ac:dyDescent="0.2">
      <c r="C452" s="10"/>
      <c r="D452" s="8"/>
      <c r="E452" s="9"/>
      <c r="F452" s="10"/>
    </row>
    <row r="453" spans="3:6" x14ac:dyDescent="0.2">
      <c r="C453" s="10"/>
      <c r="D453" s="8"/>
      <c r="E453" s="9"/>
      <c r="F453" s="10"/>
    </row>
    <row r="454" spans="3:6" x14ac:dyDescent="0.2">
      <c r="C454" s="10"/>
      <c r="D454" s="8"/>
      <c r="E454" s="9"/>
      <c r="F454" s="10"/>
    </row>
    <row r="455" spans="3:6" x14ac:dyDescent="0.2">
      <c r="C455" s="10"/>
      <c r="D455" s="8"/>
      <c r="E455" s="9"/>
      <c r="F455" s="10"/>
    </row>
    <row r="456" spans="3:6" x14ac:dyDescent="0.2">
      <c r="C456" s="10"/>
      <c r="D456" s="8"/>
      <c r="E456" s="9"/>
      <c r="F456" s="10"/>
    </row>
    <row r="457" spans="3:6" x14ac:dyDescent="0.2">
      <c r="C457" s="10"/>
      <c r="D457" s="8"/>
      <c r="E457" s="9"/>
      <c r="F457" s="10"/>
    </row>
    <row r="458" spans="3:6" x14ac:dyDescent="0.2">
      <c r="C458" s="10"/>
      <c r="D458" s="8"/>
      <c r="E458" s="9"/>
      <c r="F458" s="10"/>
    </row>
    <row r="459" spans="3:6" x14ac:dyDescent="0.2">
      <c r="C459" s="10"/>
      <c r="D459" s="8"/>
      <c r="E459" s="9"/>
      <c r="F459" s="10"/>
    </row>
    <row r="460" spans="3:6" x14ac:dyDescent="0.2">
      <c r="C460" s="10"/>
      <c r="D460" s="8"/>
      <c r="E460" s="9"/>
      <c r="F460" s="10"/>
    </row>
    <row r="461" spans="3:6" x14ac:dyDescent="0.2">
      <c r="C461" s="10"/>
      <c r="D461" s="8"/>
      <c r="E461" s="9"/>
      <c r="F461" s="10"/>
    </row>
    <row r="462" spans="3:6" x14ac:dyDescent="0.2">
      <c r="C462" s="10"/>
      <c r="D462" s="8"/>
      <c r="E462" s="9"/>
      <c r="F462" s="10"/>
    </row>
    <row r="463" spans="3:6" x14ac:dyDescent="0.2">
      <c r="C463" s="10"/>
      <c r="D463" s="8"/>
      <c r="E463" s="9"/>
      <c r="F463" s="10"/>
    </row>
    <row r="464" spans="3:6" x14ac:dyDescent="0.2">
      <c r="C464" s="10"/>
      <c r="D464" s="8"/>
      <c r="E464" s="9"/>
      <c r="F464" s="10"/>
    </row>
  </sheetData>
  <mergeCells count="12">
    <mergeCell ref="B1:J1"/>
    <mergeCell ref="B187:I187"/>
    <mergeCell ref="B169:I169"/>
    <mergeCell ref="B146:I146"/>
    <mergeCell ref="J3:J4"/>
    <mergeCell ref="C105:I105"/>
    <mergeCell ref="C85:I85"/>
    <mergeCell ref="C66:I66"/>
    <mergeCell ref="B3:C4"/>
    <mergeCell ref="D3:D4"/>
    <mergeCell ref="E3:F4"/>
    <mergeCell ref="G3:I3"/>
  </mergeCells>
  <conditionalFormatting sqref="H32">
    <cfRule type="cellIs" dxfId="303" priority="847" operator="equal">
      <formula>"No cumple"</formula>
    </cfRule>
    <cfRule type="cellIs" dxfId="302" priority="848" operator="greaterThan">
      <formula>#REF!</formula>
    </cfRule>
  </conditionalFormatting>
  <conditionalFormatting sqref="G32">
    <cfRule type="cellIs" dxfId="301" priority="846" operator="equal">
      <formula>"No cumple"</formula>
    </cfRule>
  </conditionalFormatting>
  <conditionalFormatting sqref="H32">
    <cfRule type="cellIs" dxfId="300" priority="844" operator="equal">
      <formula>"No cumple"</formula>
    </cfRule>
    <cfRule type="cellIs" dxfId="299" priority="845" operator="greaterThan">
      <formula>#REF!</formula>
    </cfRule>
  </conditionalFormatting>
  <conditionalFormatting sqref="G32">
    <cfRule type="cellIs" dxfId="298" priority="843" operator="equal">
      <formula>"No cumple"</formula>
    </cfRule>
  </conditionalFormatting>
  <conditionalFormatting sqref="H32">
    <cfRule type="cellIs" dxfId="297" priority="841" operator="equal">
      <formula>"No cumple"</formula>
    </cfRule>
    <cfRule type="cellIs" dxfId="296" priority="842" operator="greaterThan">
      <formula>#REF!</formula>
    </cfRule>
  </conditionalFormatting>
  <conditionalFormatting sqref="G32">
    <cfRule type="cellIs" dxfId="295" priority="840" operator="equal">
      <formula>"No cumple"</formula>
    </cfRule>
  </conditionalFormatting>
  <conditionalFormatting sqref="H32">
    <cfRule type="cellIs" dxfId="294" priority="838" operator="equal">
      <formula>"No cumple"</formula>
    </cfRule>
    <cfRule type="cellIs" dxfId="293" priority="839" operator="greaterThan">
      <formula>#REF!</formula>
    </cfRule>
  </conditionalFormatting>
  <conditionalFormatting sqref="G32">
    <cfRule type="cellIs" dxfId="292" priority="837" operator="equal">
      <formula>"No cumple"</formula>
    </cfRule>
  </conditionalFormatting>
  <conditionalFormatting sqref="H32">
    <cfRule type="cellIs" dxfId="291" priority="834" operator="equal">
      <formula>"si cumple"</formula>
    </cfRule>
    <cfRule type="cellIs" dxfId="290" priority="835" operator="equal">
      <formula>"No cumple"</formula>
    </cfRule>
    <cfRule type="cellIs" dxfId="289" priority="836" operator="greaterThan">
      <formula>#REF!</formula>
    </cfRule>
  </conditionalFormatting>
  <conditionalFormatting sqref="G32">
    <cfRule type="cellIs" dxfId="288" priority="833" operator="equal">
      <formula>"No cumple"</formula>
    </cfRule>
  </conditionalFormatting>
  <conditionalFormatting sqref="H39">
    <cfRule type="cellIs" dxfId="287" priority="831" operator="equal">
      <formula>"No cumple"</formula>
    </cfRule>
    <cfRule type="cellIs" dxfId="286" priority="832" operator="greaterThan">
      <formula>#REF!</formula>
    </cfRule>
  </conditionalFormatting>
  <conditionalFormatting sqref="G39">
    <cfRule type="cellIs" dxfId="285" priority="830" operator="equal">
      <formula>"No cumple"</formula>
    </cfRule>
  </conditionalFormatting>
  <conditionalFormatting sqref="H39">
    <cfRule type="cellIs" dxfId="284" priority="828" operator="equal">
      <formula>"No cumple"</formula>
    </cfRule>
    <cfRule type="cellIs" dxfId="283" priority="829" operator="greaterThan">
      <formula>#REF!</formula>
    </cfRule>
  </conditionalFormatting>
  <conditionalFormatting sqref="G39">
    <cfRule type="cellIs" dxfId="282" priority="827" operator="equal">
      <formula>"No cumple"</formula>
    </cfRule>
  </conditionalFormatting>
  <conditionalFormatting sqref="H39">
    <cfRule type="cellIs" dxfId="281" priority="825" operator="equal">
      <formula>"No cumple"</formula>
    </cfRule>
    <cfRule type="cellIs" dxfId="280" priority="826" operator="greaterThan">
      <formula>#REF!</formula>
    </cfRule>
  </conditionalFormatting>
  <conditionalFormatting sqref="G39">
    <cfRule type="cellIs" dxfId="279" priority="824" operator="equal">
      <formula>"No cumple"</formula>
    </cfRule>
  </conditionalFormatting>
  <conditionalFormatting sqref="H39">
    <cfRule type="cellIs" dxfId="278" priority="822" operator="equal">
      <formula>"No cumple"</formula>
    </cfRule>
    <cfRule type="cellIs" dxfId="277" priority="823" operator="greaterThan">
      <formula>#REF!</formula>
    </cfRule>
  </conditionalFormatting>
  <conditionalFormatting sqref="G39">
    <cfRule type="cellIs" dxfId="276" priority="821" operator="equal">
      <formula>"No cumple"</formula>
    </cfRule>
  </conditionalFormatting>
  <conditionalFormatting sqref="H39">
    <cfRule type="cellIs" dxfId="275" priority="818" operator="equal">
      <formula>"si cumple"</formula>
    </cfRule>
    <cfRule type="cellIs" dxfId="274" priority="819" operator="equal">
      <formula>"No cumple"</formula>
    </cfRule>
    <cfRule type="cellIs" dxfId="273" priority="820" operator="greaterThan">
      <formula>#REF!</formula>
    </cfRule>
  </conditionalFormatting>
  <conditionalFormatting sqref="G39">
    <cfRule type="cellIs" dxfId="272" priority="817" operator="equal">
      <formula>"No cumple"</formula>
    </cfRule>
  </conditionalFormatting>
  <conditionalFormatting sqref="H61">
    <cfRule type="cellIs" dxfId="271" priority="751" operator="equal">
      <formula>"No cumple"</formula>
    </cfRule>
    <cfRule type="cellIs" dxfId="270" priority="752" operator="greaterThan">
      <formula>#REF!</formula>
    </cfRule>
  </conditionalFormatting>
  <conditionalFormatting sqref="G61">
    <cfRule type="cellIs" dxfId="269" priority="750" operator="equal">
      <formula>"No cumple"</formula>
    </cfRule>
  </conditionalFormatting>
  <conditionalFormatting sqref="H61">
    <cfRule type="cellIs" dxfId="268" priority="748" operator="equal">
      <formula>"No cumple"</formula>
    </cfRule>
    <cfRule type="cellIs" dxfId="267" priority="749" operator="greaterThan">
      <formula>#REF!</formula>
    </cfRule>
  </conditionalFormatting>
  <conditionalFormatting sqref="G61">
    <cfRule type="cellIs" dxfId="266" priority="747" operator="equal">
      <formula>"No cumple"</formula>
    </cfRule>
  </conditionalFormatting>
  <conditionalFormatting sqref="H61">
    <cfRule type="cellIs" dxfId="265" priority="745" operator="equal">
      <formula>"No cumple"</formula>
    </cfRule>
    <cfRule type="cellIs" dxfId="264" priority="746" operator="greaterThan">
      <formula>#REF!</formula>
    </cfRule>
  </conditionalFormatting>
  <conditionalFormatting sqref="G61">
    <cfRule type="cellIs" dxfId="263" priority="744" operator="equal">
      <formula>"No cumple"</formula>
    </cfRule>
  </conditionalFormatting>
  <conditionalFormatting sqref="H61">
    <cfRule type="cellIs" dxfId="262" priority="742" operator="equal">
      <formula>"No cumple"</formula>
    </cfRule>
    <cfRule type="cellIs" dxfId="261" priority="743" operator="greaterThan">
      <formula>#REF!</formula>
    </cfRule>
  </conditionalFormatting>
  <conditionalFormatting sqref="G61">
    <cfRule type="cellIs" dxfId="260" priority="741" operator="equal">
      <formula>"No cumple"</formula>
    </cfRule>
  </conditionalFormatting>
  <conditionalFormatting sqref="H61">
    <cfRule type="cellIs" dxfId="259" priority="738" operator="equal">
      <formula>"si cumple"</formula>
    </cfRule>
    <cfRule type="cellIs" dxfId="258" priority="739" operator="equal">
      <formula>"No cumple"</formula>
    </cfRule>
    <cfRule type="cellIs" dxfId="257" priority="740" operator="greaterThan">
      <formula>#REF!</formula>
    </cfRule>
  </conditionalFormatting>
  <conditionalFormatting sqref="G61">
    <cfRule type="cellIs" dxfId="256" priority="737" operator="equal">
      <formula>"No cumple"</formula>
    </cfRule>
  </conditionalFormatting>
  <conditionalFormatting sqref="H69">
    <cfRule type="cellIs" dxfId="255" priority="719" operator="equal">
      <formula>"No cumple"</formula>
    </cfRule>
    <cfRule type="cellIs" dxfId="254" priority="720" operator="greaterThan">
      <formula>#REF!</formula>
    </cfRule>
  </conditionalFormatting>
  <conditionalFormatting sqref="G69">
    <cfRule type="cellIs" dxfId="253" priority="718" operator="equal">
      <formula>"No cumple"</formula>
    </cfRule>
  </conditionalFormatting>
  <conditionalFormatting sqref="H69">
    <cfRule type="cellIs" dxfId="252" priority="716" operator="equal">
      <formula>"No cumple"</formula>
    </cfRule>
    <cfRule type="cellIs" dxfId="251" priority="717" operator="greaterThan">
      <formula>#REF!</formula>
    </cfRule>
  </conditionalFormatting>
  <conditionalFormatting sqref="G69">
    <cfRule type="cellIs" dxfId="250" priority="715" operator="equal">
      <formula>"No cumple"</formula>
    </cfRule>
  </conditionalFormatting>
  <conditionalFormatting sqref="H69">
    <cfRule type="cellIs" dxfId="249" priority="713" operator="equal">
      <formula>"No cumple"</formula>
    </cfRule>
    <cfRule type="cellIs" dxfId="248" priority="714" operator="greaterThan">
      <formula>#REF!</formula>
    </cfRule>
  </conditionalFormatting>
  <conditionalFormatting sqref="G69">
    <cfRule type="cellIs" dxfId="247" priority="712" operator="equal">
      <formula>"No cumple"</formula>
    </cfRule>
  </conditionalFormatting>
  <conditionalFormatting sqref="H69">
    <cfRule type="cellIs" dxfId="246" priority="710" operator="equal">
      <formula>"No cumple"</formula>
    </cfRule>
    <cfRule type="cellIs" dxfId="245" priority="711" operator="greaterThan">
      <formula>#REF!</formula>
    </cfRule>
  </conditionalFormatting>
  <conditionalFormatting sqref="G69">
    <cfRule type="cellIs" dxfId="244" priority="709" operator="equal">
      <formula>"No cumple"</formula>
    </cfRule>
  </conditionalFormatting>
  <conditionalFormatting sqref="H69">
    <cfRule type="cellIs" dxfId="243" priority="706" operator="equal">
      <formula>"si cumple"</formula>
    </cfRule>
    <cfRule type="cellIs" dxfId="242" priority="707" operator="equal">
      <formula>"No cumple"</formula>
    </cfRule>
    <cfRule type="cellIs" dxfId="241" priority="708" operator="greaterThan">
      <formula>#REF!</formula>
    </cfRule>
  </conditionalFormatting>
  <conditionalFormatting sqref="G69">
    <cfRule type="cellIs" dxfId="240" priority="705" operator="equal">
      <formula>"No cumple"</formula>
    </cfRule>
  </conditionalFormatting>
  <conditionalFormatting sqref="H88">
    <cfRule type="cellIs" dxfId="239" priority="655" operator="equal">
      <formula>"No cumple"</formula>
    </cfRule>
    <cfRule type="cellIs" dxfId="238" priority="656" operator="greaterThan">
      <formula>#REF!</formula>
    </cfRule>
  </conditionalFormatting>
  <conditionalFormatting sqref="G88">
    <cfRule type="cellIs" dxfId="237" priority="654" operator="equal">
      <formula>"No cumple"</formula>
    </cfRule>
  </conditionalFormatting>
  <conditionalFormatting sqref="H88">
    <cfRule type="cellIs" dxfId="236" priority="652" operator="equal">
      <formula>"No cumple"</formula>
    </cfRule>
    <cfRule type="cellIs" dxfId="235" priority="653" operator="greaterThan">
      <formula>#REF!</formula>
    </cfRule>
  </conditionalFormatting>
  <conditionalFormatting sqref="G88">
    <cfRule type="cellIs" dxfId="234" priority="651" operator="equal">
      <formula>"No cumple"</formula>
    </cfRule>
  </conditionalFormatting>
  <conditionalFormatting sqref="H88">
    <cfRule type="cellIs" dxfId="233" priority="649" operator="equal">
      <formula>"No cumple"</formula>
    </cfRule>
    <cfRule type="cellIs" dxfId="232" priority="650" operator="greaterThan">
      <formula>#REF!</formula>
    </cfRule>
  </conditionalFormatting>
  <conditionalFormatting sqref="G88">
    <cfRule type="cellIs" dxfId="231" priority="648" operator="equal">
      <formula>"No cumple"</formula>
    </cfRule>
  </conditionalFormatting>
  <conditionalFormatting sqref="H88">
    <cfRule type="cellIs" dxfId="230" priority="646" operator="equal">
      <formula>"No cumple"</formula>
    </cfRule>
    <cfRule type="cellIs" dxfId="229" priority="647" operator="greaterThan">
      <formula>#REF!</formula>
    </cfRule>
  </conditionalFormatting>
  <conditionalFormatting sqref="G88">
    <cfRule type="cellIs" dxfId="228" priority="645" operator="equal">
      <formula>"No cumple"</formula>
    </cfRule>
  </conditionalFormatting>
  <conditionalFormatting sqref="H88">
    <cfRule type="cellIs" dxfId="227" priority="642" operator="equal">
      <formula>"si cumple"</formula>
    </cfRule>
    <cfRule type="cellIs" dxfId="226" priority="643" operator="equal">
      <formula>"No cumple"</formula>
    </cfRule>
    <cfRule type="cellIs" dxfId="225" priority="644" operator="greaterThan">
      <formula>#REF!</formula>
    </cfRule>
  </conditionalFormatting>
  <conditionalFormatting sqref="G88">
    <cfRule type="cellIs" dxfId="224" priority="641" operator="equal">
      <formula>"No cumple"</formula>
    </cfRule>
  </conditionalFormatting>
  <conditionalFormatting sqref="H104">
    <cfRule type="cellIs" dxfId="223" priority="607" operator="equal">
      <formula>"No cumple"</formula>
    </cfRule>
    <cfRule type="cellIs" dxfId="222" priority="608" operator="greaterThan">
      <formula>#REF!</formula>
    </cfRule>
  </conditionalFormatting>
  <conditionalFormatting sqref="G104">
    <cfRule type="cellIs" dxfId="221" priority="606" operator="equal">
      <formula>"No cumple"</formula>
    </cfRule>
  </conditionalFormatting>
  <conditionalFormatting sqref="H104">
    <cfRule type="cellIs" dxfId="220" priority="604" operator="equal">
      <formula>"No cumple"</formula>
    </cfRule>
    <cfRule type="cellIs" dxfId="219" priority="605" operator="greaterThan">
      <formula>#REF!</formula>
    </cfRule>
  </conditionalFormatting>
  <conditionalFormatting sqref="G104">
    <cfRule type="cellIs" dxfId="218" priority="603" operator="equal">
      <formula>"No cumple"</formula>
    </cfRule>
  </conditionalFormatting>
  <conditionalFormatting sqref="H104">
    <cfRule type="cellIs" dxfId="217" priority="601" operator="equal">
      <formula>"No cumple"</formula>
    </cfRule>
    <cfRule type="cellIs" dxfId="216" priority="602" operator="greaterThan">
      <formula>#REF!</formula>
    </cfRule>
  </conditionalFormatting>
  <conditionalFormatting sqref="G104">
    <cfRule type="cellIs" dxfId="215" priority="600" operator="equal">
      <formula>"No cumple"</formula>
    </cfRule>
  </conditionalFormatting>
  <conditionalFormatting sqref="H104">
    <cfRule type="cellIs" dxfId="214" priority="598" operator="equal">
      <formula>"No cumple"</formula>
    </cfRule>
    <cfRule type="cellIs" dxfId="213" priority="599" operator="greaterThan">
      <formula>#REF!</formula>
    </cfRule>
  </conditionalFormatting>
  <conditionalFormatting sqref="G104">
    <cfRule type="cellIs" dxfId="212" priority="597" operator="equal">
      <formula>"No cumple"</formula>
    </cfRule>
  </conditionalFormatting>
  <conditionalFormatting sqref="H104">
    <cfRule type="cellIs" dxfId="211" priority="594" operator="equal">
      <formula>"si cumple"</formula>
    </cfRule>
    <cfRule type="cellIs" dxfId="210" priority="595" operator="equal">
      <formula>"No cumple"</formula>
    </cfRule>
    <cfRule type="cellIs" dxfId="209" priority="596" operator="greaterThan">
      <formula>#REF!</formula>
    </cfRule>
  </conditionalFormatting>
  <conditionalFormatting sqref="G104">
    <cfRule type="cellIs" dxfId="208" priority="593" operator="equal">
      <formula>"No cumple"</formula>
    </cfRule>
  </conditionalFormatting>
  <conditionalFormatting sqref="H119">
    <cfRule type="cellIs" dxfId="207" priority="575" operator="equal">
      <formula>"No cumple"</formula>
    </cfRule>
    <cfRule type="cellIs" dxfId="206" priority="576" operator="greaterThan">
      <formula>#REF!</formula>
    </cfRule>
  </conditionalFormatting>
  <conditionalFormatting sqref="G119">
    <cfRule type="cellIs" dxfId="205" priority="574" operator="equal">
      <formula>"No cumple"</formula>
    </cfRule>
  </conditionalFormatting>
  <conditionalFormatting sqref="H119">
    <cfRule type="cellIs" dxfId="204" priority="572" operator="equal">
      <formula>"No cumple"</formula>
    </cfRule>
    <cfRule type="cellIs" dxfId="203" priority="573" operator="greaterThan">
      <formula>#REF!</formula>
    </cfRule>
  </conditionalFormatting>
  <conditionalFormatting sqref="G119">
    <cfRule type="cellIs" dxfId="202" priority="571" operator="equal">
      <formula>"No cumple"</formula>
    </cfRule>
  </conditionalFormatting>
  <conditionalFormatting sqref="H119">
    <cfRule type="cellIs" dxfId="201" priority="569" operator="equal">
      <formula>"No cumple"</formula>
    </cfRule>
    <cfRule type="cellIs" dxfId="200" priority="570" operator="greaterThan">
      <formula>#REF!</formula>
    </cfRule>
  </conditionalFormatting>
  <conditionalFormatting sqref="G119">
    <cfRule type="cellIs" dxfId="199" priority="568" operator="equal">
      <formula>"No cumple"</formula>
    </cfRule>
  </conditionalFormatting>
  <conditionalFormatting sqref="H119">
    <cfRule type="cellIs" dxfId="198" priority="566" operator="equal">
      <formula>"No cumple"</formula>
    </cfRule>
    <cfRule type="cellIs" dxfId="197" priority="567" operator="greaterThan">
      <formula>#REF!</formula>
    </cfRule>
  </conditionalFormatting>
  <conditionalFormatting sqref="G119">
    <cfRule type="cellIs" dxfId="196" priority="565" operator="equal">
      <formula>"No cumple"</formula>
    </cfRule>
  </conditionalFormatting>
  <conditionalFormatting sqref="H119">
    <cfRule type="cellIs" dxfId="195" priority="562" operator="equal">
      <formula>"si cumple"</formula>
    </cfRule>
    <cfRule type="cellIs" dxfId="194" priority="563" operator="equal">
      <formula>"No cumple"</formula>
    </cfRule>
    <cfRule type="cellIs" dxfId="193" priority="564" operator="greaterThan">
      <formula>#REF!</formula>
    </cfRule>
  </conditionalFormatting>
  <conditionalFormatting sqref="G119">
    <cfRule type="cellIs" dxfId="192" priority="561" operator="equal">
      <formula>"No cumple"</formula>
    </cfRule>
  </conditionalFormatting>
  <conditionalFormatting sqref="H130">
    <cfRule type="cellIs" dxfId="191" priority="559" operator="equal">
      <formula>"No cumple"</formula>
    </cfRule>
    <cfRule type="cellIs" dxfId="190" priority="560" operator="greaterThan">
      <formula>#REF!</formula>
    </cfRule>
  </conditionalFormatting>
  <conditionalFormatting sqref="G130">
    <cfRule type="cellIs" dxfId="189" priority="558" operator="equal">
      <formula>"No cumple"</formula>
    </cfRule>
  </conditionalFormatting>
  <conditionalFormatting sqref="H130">
    <cfRule type="cellIs" dxfId="188" priority="556" operator="equal">
      <formula>"No cumple"</formula>
    </cfRule>
    <cfRule type="cellIs" dxfId="187" priority="557" operator="greaterThan">
      <formula>#REF!</formula>
    </cfRule>
  </conditionalFormatting>
  <conditionalFormatting sqref="G130">
    <cfRule type="cellIs" dxfId="186" priority="555" operator="equal">
      <formula>"No cumple"</formula>
    </cfRule>
  </conditionalFormatting>
  <conditionalFormatting sqref="H130">
    <cfRule type="cellIs" dxfId="185" priority="553" operator="equal">
      <formula>"No cumple"</formula>
    </cfRule>
    <cfRule type="cellIs" dxfId="184" priority="554" operator="greaterThan">
      <formula>#REF!</formula>
    </cfRule>
  </conditionalFormatting>
  <conditionalFormatting sqref="G130">
    <cfRule type="cellIs" dxfId="183" priority="552" operator="equal">
      <formula>"No cumple"</formula>
    </cfRule>
  </conditionalFormatting>
  <conditionalFormatting sqref="H130">
    <cfRule type="cellIs" dxfId="182" priority="550" operator="equal">
      <formula>"No cumple"</formula>
    </cfRule>
    <cfRule type="cellIs" dxfId="181" priority="551" operator="greaterThan">
      <formula>#REF!</formula>
    </cfRule>
  </conditionalFormatting>
  <conditionalFormatting sqref="G130">
    <cfRule type="cellIs" dxfId="180" priority="549" operator="equal">
      <formula>"No cumple"</formula>
    </cfRule>
  </conditionalFormatting>
  <conditionalFormatting sqref="H130">
    <cfRule type="cellIs" dxfId="179" priority="546" operator="equal">
      <formula>"si cumple"</formula>
    </cfRule>
    <cfRule type="cellIs" dxfId="178" priority="547" operator="equal">
      <formula>"No cumple"</formula>
    </cfRule>
    <cfRule type="cellIs" dxfId="177" priority="548" operator="greaterThan">
      <formula>#REF!</formula>
    </cfRule>
  </conditionalFormatting>
  <conditionalFormatting sqref="G130">
    <cfRule type="cellIs" dxfId="176" priority="545" operator="equal">
      <formula>"No cumple"</formula>
    </cfRule>
  </conditionalFormatting>
  <conditionalFormatting sqref="H145">
    <cfRule type="cellIs" dxfId="175" priority="495" operator="equal">
      <formula>"No cumple"</formula>
    </cfRule>
    <cfRule type="cellIs" dxfId="174" priority="496" operator="greaterThan">
      <formula>#REF!</formula>
    </cfRule>
  </conditionalFormatting>
  <conditionalFormatting sqref="G145">
    <cfRule type="cellIs" dxfId="173" priority="494" operator="equal">
      <formula>"No cumple"</formula>
    </cfRule>
  </conditionalFormatting>
  <conditionalFormatting sqref="H145">
    <cfRule type="cellIs" dxfId="172" priority="492" operator="equal">
      <formula>"No cumple"</formula>
    </cfRule>
    <cfRule type="cellIs" dxfId="171" priority="493" operator="greaterThan">
      <formula>#REF!</formula>
    </cfRule>
  </conditionalFormatting>
  <conditionalFormatting sqref="G145">
    <cfRule type="cellIs" dxfId="170" priority="491" operator="equal">
      <formula>"No cumple"</formula>
    </cfRule>
  </conditionalFormatting>
  <conditionalFormatting sqref="H145">
    <cfRule type="cellIs" dxfId="169" priority="489" operator="equal">
      <formula>"No cumple"</formula>
    </cfRule>
    <cfRule type="cellIs" dxfId="168" priority="490" operator="greaterThan">
      <formula>#REF!</formula>
    </cfRule>
  </conditionalFormatting>
  <conditionalFormatting sqref="G145">
    <cfRule type="cellIs" dxfId="167" priority="488" operator="equal">
      <formula>"No cumple"</formula>
    </cfRule>
  </conditionalFormatting>
  <conditionalFormatting sqref="H145">
    <cfRule type="cellIs" dxfId="166" priority="486" operator="equal">
      <formula>"No cumple"</formula>
    </cfRule>
    <cfRule type="cellIs" dxfId="165" priority="487" operator="greaterThan">
      <formula>#REF!</formula>
    </cfRule>
  </conditionalFormatting>
  <conditionalFormatting sqref="G145">
    <cfRule type="cellIs" dxfId="164" priority="485" operator="equal">
      <formula>"No cumple"</formula>
    </cfRule>
  </conditionalFormatting>
  <conditionalFormatting sqref="H145">
    <cfRule type="cellIs" dxfId="163" priority="482" operator="equal">
      <formula>"si cumple"</formula>
    </cfRule>
    <cfRule type="cellIs" dxfId="162" priority="483" operator="equal">
      <formula>"No cumple"</formula>
    </cfRule>
    <cfRule type="cellIs" dxfId="161" priority="484" operator="greaterThan">
      <formula>#REF!</formula>
    </cfRule>
  </conditionalFormatting>
  <conditionalFormatting sqref="G145">
    <cfRule type="cellIs" dxfId="160" priority="481" operator="equal">
      <formula>"No cumple"</formula>
    </cfRule>
  </conditionalFormatting>
  <conditionalFormatting sqref="H149">
    <cfRule type="cellIs" dxfId="159" priority="479" operator="equal">
      <formula>"No cumple"</formula>
    </cfRule>
    <cfRule type="cellIs" dxfId="158" priority="480" operator="greaterThan">
      <formula>#REF!</formula>
    </cfRule>
  </conditionalFormatting>
  <conditionalFormatting sqref="G149">
    <cfRule type="cellIs" dxfId="157" priority="478" operator="equal">
      <formula>"No cumple"</formula>
    </cfRule>
  </conditionalFormatting>
  <conditionalFormatting sqref="H149">
    <cfRule type="cellIs" dxfId="156" priority="476" operator="equal">
      <formula>"No cumple"</formula>
    </cfRule>
    <cfRule type="cellIs" dxfId="155" priority="477" operator="greaterThan">
      <formula>#REF!</formula>
    </cfRule>
  </conditionalFormatting>
  <conditionalFormatting sqref="G149">
    <cfRule type="cellIs" dxfId="154" priority="475" operator="equal">
      <formula>"No cumple"</formula>
    </cfRule>
  </conditionalFormatting>
  <conditionalFormatting sqref="H149">
    <cfRule type="cellIs" dxfId="153" priority="473" operator="equal">
      <formula>"No cumple"</formula>
    </cfRule>
    <cfRule type="cellIs" dxfId="152" priority="474" operator="greaterThan">
      <formula>#REF!</formula>
    </cfRule>
  </conditionalFormatting>
  <conditionalFormatting sqref="G149">
    <cfRule type="cellIs" dxfId="151" priority="472" operator="equal">
      <formula>"No cumple"</formula>
    </cfRule>
  </conditionalFormatting>
  <conditionalFormatting sqref="H149">
    <cfRule type="cellIs" dxfId="150" priority="470" operator="equal">
      <formula>"No cumple"</formula>
    </cfRule>
    <cfRule type="cellIs" dxfId="149" priority="471" operator="greaterThan">
      <formula>#REF!</formula>
    </cfRule>
  </conditionalFormatting>
  <conditionalFormatting sqref="G149">
    <cfRule type="cellIs" dxfId="148" priority="469" operator="equal">
      <formula>"No cumple"</formula>
    </cfRule>
  </conditionalFormatting>
  <conditionalFormatting sqref="H149">
    <cfRule type="cellIs" dxfId="147" priority="466" operator="equal">
      <formula>"si cumple"</formula>
    </cfRule>
    <cfRule type="cellIs" dxfId="146" priority="467" operator="equal">
      <formula>"No cumple"</formula>
    </cfRule>
    <cfRule type="cellIs" dxfId="145" priority="468" operator="greaterThan">
      <formula>#REF!</formula>
    </cfRule>
  </conditionalFormatting>
  <conditionalFormatting sqref="G149">
    <cfRule type="cellIs" dxfId="144" priority="465" operator="equal">
      <formula>"No cumple"</formula>
    </cfRule>
  </conditionalFormatting>
  <conditionalFormatting sqref="H153">
    <cfRule type="cellIs" dxfId="143" priority="463" operator="equal">
      <formula>"No cumple"</formula>
    </cfRule>
    <cfRule type="cellIs" dxfId="142" priority="464" operator="greaterThan">
      <formula>#REF!</formula>
    </cfRule>
  </conditionalFormatting>
  <conditionalFormatting sqref="G153">
    <cfRule type="cellIs" dxfId="141" priority="462" operator="equal">
      <formula>"No cumple"</formula>
    </cfRule>
  </conditionalFormatting>
  <conditionalFormatting sqref="H153">
    <cfRule type="cellIs" dxfId="140" priority="460" operator="equal">
      <formula>"No cumple"</formula>
    </cfRule>
    <cfRule type="cellIs" dxfId="139" priority="461" operator="greaterThan">
      <formula>#REF!</formula>
    </cfRule>
  </conditionalFormatting>
  <conditionalFormatting sqref="G153">
    <cfRule type="cellIs" dxfId="138" priority="459" operator="equal">
      <formula>"No cumple"</formula>
    </cfRule>
  </conditionalFormatting>
  <conditionalFormatting sqref="H153">
    <cfRule type="cellIs" dxfId="137" priority="457" operator="equal">
      <formula>"No cumple"</formula>
    </cfRule>
    <cfRule type="cellIs" dxfId="136" priority="458" operator="greaterThan">
      <formula>#REF!</formula>
    </cfRule>
  </conditionalFormatting>
  <conditionalFormatting sqref="G153">
    <cfRule type="cellIs" dxfId="135" priority="456" operator="equal">
      <formula>"No cumple"</formula>
    </cfRule>
  </conditionalFormatting>
  <conditionalFormatting sqref="H153">
    <cfRule type="cellIs" dxfId="134" priority="454" operator="equal">
      <formula>"No cumple"</formula>
    </cfRule>
    <cfRule type="cellIs" dxfId="133" priority="455" operator="greaterThan">
      <formula>#REF!</formula>
    </cfRule>
  </conditionalFormatting>
  <conditionalFormatting sqref="G153">
    <cfRule type="cellIs" dxfId="132" priority="453" operator="equal">
      <formula>"No cumple"</formula>
    </cfRule>
  </conditionalFormatting>
  <conditionalFormatting sqref="H153">
    <cfRule type="cellIs" dxfId="131" priority="450" operator="equal">
      <formula>"si cumple"</formula>
    </cfRule>
    <cfRule type="cellIs" dxfId="130" priority="451" operator="equal">
      <formula>"No cumple"</formula>
    </cfRule>
    <cfRule type="cellIs" dxfId="129" priority="452" operator="greaterThan">
      <formula>#REF!</formula>
    </cfRule>
  </conditionalFormatting>
  <conditionalFormatting sqref="G153">
    <cfRule type="cellIs" dxfId="128" priority="449" operator="equal">
      <formula>"No cumple"</formula>
    </cfRule>
  </conditionalFormatting>
  <conditionalFormatting sqref="H157">
    <cfRule type="cellIs" dxfId="127" priority="447" operator="equal">
      <formula>"No cumple"</formula>
    </cfRule>
    <cfRule type="cellIs" dxfId="126" priority="448" operator="greaterThan">
      <formula>#REF!</formula>
    </cfRule>
  </conditionalFormatting>
  <conditionalFormatting sqref="G157">
    <cfRule type="cellIs" dxfId="125" priority="446" operator="equal">
      <formula>"No cumple"</formula>
    </cfRule>
  </conditionalFormatting>
  <conditionalFormatting sqref="H157">
    <cfRule type="cellIs" dxfId="124" priority="444" operator="equal">
      <formula>"No cumple"</formula>
    </cfRule>
    <cfRule type="cellIs" dxfId="123" priority="445" operator="greaterThan">
      <formula>#REF!</formula>
    </cfRule>
  </conditionalFormatting>
  <conditionalFormatting sqref="G157">
    <cfRule type="cellIs" dxfId="122" priority="443" operator="equal">
      <formula>"No cumple"</formula>
    </cfRule>
  </conditionalFormatting>
  <conditionalFormatting sqref="H157">
    <cfRule type="cellIs" dxfId="121" priority="441" operator="equal">
      <formula>"No cumple"</formula>
    </cfRule>
    <cfRule type="cellIs" dxfId="120" priority="442" operator="greaterThan">
      <formula>#REF!</formula>
    </cfRule>
  </conditionalFormatting>
  <conditionalFormatting sqref="G157">
    <cfRule type="cellIs" dxfId="119" priority="440" operator="equal">
      <formula>"No cumple"</formula>
    </cfRule>
  </conditionalFormatting>
  <conditionalFormatting sqref="H157">
    <cfRule type="cellIs" dxfId="118" priority="438" operator="equal">
      <formula>"No cumple"</formula>
    </cfRule>
    <cfRule type="cellIs" dxfId="117" priority="439" operator="greaterThan">
      <formula>#REF!</formula>
    </cfRule>
  </conditionalFormatting>
  <conditionalFormatting sqref="G157">
    <cfRule type="cellIs" dxfId="116" priority="437" operator="equal">
      <formula>"No cumple"</formula>
    </cfRule>
  </conditionalFormatting>
  <conditionalFormatting sqref="H157">
    <cfRule type="cellIs" dxfId="115" priority="434" operator="equal">
      <formula>"si cumple"</formula>
    </cfRule>
    <cfRule type="cellIs" dxfId="114" priority="435" operator="equal">
      <formula>"No cumple"</formula>
    </cfRule>
    <cfRule type="cellIs" dxfId="113" priority="436" operator="greaterThan">
      <formula>#REF!</formula>
    </cfRule>
  </conditionalFormatting>
  <conditionalFormatting sqref="G157">
    <cfRule type="cellIs" dxfId="112" priority="433" operator="equal">
      <formula>"No cumple"</formula>
    </cfRule>
  </conditionalFormatting>
  <conditionalFormatting sqref="H163">
    <cfRule type="cellIs" dxfId="111" priority="431" operator="equal">
      <formula>"No cumple"</formula>
    </cfRule>
    <cfRule type="cellIs" dxfId="110" priority="432" operator="greaterThan">
      <formula>#REF!</formula>
    </cfRule>
  </conditionalFormatting>
  <conditionalFormatting sqref="G163">
    <cfRule type="cellIs" dxfId="109" priority="430" operator="equal">
      <formula>"No cumple"</formula>
    </cfRule>
  </conditionalFormatting>
  <conditionalFormatting sqref="H163">
    <cfRule type="cellIs" dxfId="108" priority="428" operator="equal">
      <formula>"No cumple"</formula>
    </cfRule>
    <cfRule type="cellIs" dxfId="107" priority="429" operator="greaterThan">
      <formula>#REF!</formula>
    </cfRule>
  </conditionalFormatting>
  <conditionalFormatting sqref="G163">
    <cfRule type="cellIs" dxfId="106" priority="427" operator="equal">
      <formula>"No cumple"</formula>
    </cfRule>
  </conditionalFormatting>
  <conditionalFormatting sqref="H163">
    <cfRule type="cellIs" dxfId="105" priority="425" operator="equal">
      <formula>"No cumple"</formula>
    </cfRule>
    <cfRule type="cellIs" dxfId="104" priority="426" operator="greaterThan">
      <formula>#REF!</formula>
    </cfRule>
  </conditionalFormatting>
  <conditionalFormatting sqref="G163">
    <cfRule type="cellIs" dxfId="103" priority="424" operator="equal">
      <formula>"No cumple"</formula>
    </cfRule>
  </conditionalFormatting>
  <conditionalFormatting sqref="H163">
    <cfRule type="cellIs" dxfId="102" priority="422" operator="equal">
      <formula>"No cumple"</formula>
    </cfRule>
    <cfRule type="cellIs" dxfId="101" priority="423" operator="greaterThan">
      <formula>#REF!</formula>
    </cfRule>
  </conditionalFormatting>
  <conditionalFormatting sqref="G163">
    <cfRule type="cellIs" dxfId="100" priority="421" operator="equal">
      <formula>"No cumple"</formula>
    </cfRule>
  </conditionalFormatting>
  <conditionalFormatting sqref="H163">
    <cfRule type="cellIs" dxfId="99" priority="418" operator="equal">
      <formula>"si cumple"</formula>
    </cfRule>
    <cfRule type="cellIs" dxfId="98" priority="419" operator="equal">
      <formula>"No cumple"</formula>
    </cfRule>
    <cfRule type="cellIs" dxfId="97" priority="420" operator="greaterThan">
      <formula>#REF!</formula>
    </cfRule>
  </conditionalFormatting>
  <conditionalFormatting sqref="G163">
    <cfRule type="cellIs" dxfId="96" priority="417" operator="equal">
      <formula>"No cumple"</formula>
    </cfRule>
  </conditionalFormatting>
  <conditionalFormatting sqref="H168">
    <cfRule type="cellIs" dxfId="95" priority="415" operator="equal">
      <formula>"No cumple"</formula>
    </cfRule>
    <cfRule type="cellIs" dxfId="94" priority="416" operator="greaterThan">
      <formula>#REF!</formula>
    </cfRule>
  </conditionalFormatting>
  <conditionalFormatting sqref="G168">
    <cfRule type="cellIs" dxfId="93" priority="414" operator="equal">
      <formula>"No cumple"</formula>
    </cfRule>
  </conditionalFormatting>
  <conditionalFormatting sqref="H168">
    <cfRule type="cellIs" dxfId="92" priority="412" operator="equal">
      <formula>"No cumple"</formula>
    </cfRule>
    <cfRule type="cellIs" dxfId="91" priority="413" operator="greaterThan">
      <formula>#REF!</formula>
    </cfRule>
  </conditionalFormatting>
  <conditionalFormatting sqref="G168">
    <cfRule type="cellIs" dxfId="90" priority="411" operator="equal">
      <formula>"No cumple"</formula>
    </cfRule>
  </conditionalFormatting>
  <conditionalFormatting sqref="H168">
    <cfRule type="cellIs" dxfId="89" priority="409" operator="equal">
      <formula>"No cumple"</formula>
    </cfRule>
    <cfRule type="cellIs" dxfId="88" priority="410" operator="greaterThan">
      <formula>#REF!</formula>
    </cfRule>
  </conditionalFormatting>
  <conditionalFormatting sqref="G168">
    <cfRule type="cellIs" dxfId="87" priority="408" operator="equal">
      <formula>"No cumple"</formula>
    </cfRule>
  </conditionalFormatting>
  <conditionalFormatting sqref="H168">
    <cfRule type="cellIs" dxfId="86" priority="406" operator="equal">
      <formula>"No cumple"</formula>
    </cfRule>
    <cfRule type="cellIs" dxfId="85" priority="407" operator="greaterThan">
      <formula>#REF!</formula>
    </cfRule>
  </conditionalFormatting>
  <conditionalFormatting sqref="G168">
    <cfRule type="cellIs" dxfId="84" priority="405" operator="equal">
      <formula>"No cumple"</formula>
    </cfRule>
  </conditionalFormatting>
  <conditionalFormatting sqref="H168">
    <cfRule type="cellIs" dxfId="83" priority="402" operator="equal">
      <formula>"si cumple"</formula>
    </cfRule>
    <cfRule type="cellIs" dxfId="82" priority="403" operator="equal">
      <formula>"No cumple"</formula>
    </cfRule>
    <cfRule type="cellIs" dxfId="81" priority="404" operator="greaterThan">
      <formula>#REF!</formula>
    </cfRule>
  </conditionalFormatting>
  <conditionalFormatting sqref="G168">
    <cfRule type="cellIs" dxfId="80" priority="401" operator="equal">
      <formula>"No cumple"</formula>
    </cfRule>
  </conditionalFormatting>
  <conditionalFormatting sqref="H172">
    <cfRule type="cellIs" dxfId="79" priority="399" operator="equal">
      <formula>"No cumple"</formula>
    </cfRule>
    <cfRule type="cellIs" dxfId="78" priority="400" operator="greaterThan">
      <formula>#REF!</formula>
    </cfRule>
  </conditionalFormatting>
  <conditionalFormatting sqref="G172">
    <cfRule type="cellIs" dxfId="77" priority="398" operator="equal">
      <formula>"No cumple"</formula>
    </cfRule>
  </conditionalFormatting>
  <conditionalFormatting sqref="H172">
    <cfRule type="cellIs" dxfId="76" priority="396" operator="equal">
      <formula>"No cumple"</formula>
    </cfRule>
    <cfRule type="cellIs" dxfId="75" priority="397" operator="greaterThan">
      <formula>#REF!</formula>
    </cfRule>
  </conditionalFormatting>
  <conditionalFormatting sqref="G172">
    <cfRule type="cellIs" dxfId="74" priority="395" operator="equal">
      <formula>"No cumple"</formula>
    </cfRule>
  </conditionalFormatting>
  <conditionalFormatting sqref="H172">
    <cfRule type="cellIs" dxfId="73" priority="393" operator="equal">
      <formula>"No cumple"</formula>
    </cfRule>
    <cfRule type="cellIs" dxfId="72" priority="394" operator="greaterThan">
      <formula>#REF!</formula>
    </cfRule>
  </conditionalFormatting>
  <conditionalFormatting sqref="G172">
    <cfRule type="cellIs" dxfId="71" priority="392" operator="equal">
      <formula>"No cumple"</formula>
    </cfRule>
  </conditionalFormatting>
  <conditionalFormatting sqref="H172">
    <cfRule type="cellIs" dxfId="70" priority="390" operator="equal">
      <formula>"No cumple"</formula>
    </cfRule>
    <cfRule type="cellIs" dxfId="69" priority="391" operator="greaterThan">
      <formula>#REF!</formula>
    </cfRule>
  </conditionalFormatting>
  <conditionalFormatting sqref="G172">
    <cfRule type="cellIs" dxfId="68" priority="389" operator="equal">
      <formula>"No cumple"</formula>
    </cfRule>
  </conditionalFormatting>
  <conditionalFormatting sqref="H172">
    <cfRule type="cellIs" dxfId="67" priority="386" operator="equal">
      <formula>"si cumple"</formula>
    </cfRule>
    <cfRule type="cellIs" dxfId="66" priority="387" operator="equal">
      <formula>"No cumple"</formula>
    </cfRule>
    <cfRule type="cellIs" dxfId="65" priority="388" operator="greaterThan">
      <formula>#REF!</formula>
    </cfRule>
  </conditionalFormatting>
  <conditionalFormatting sqref="G172">
    <cfRule type="cellIs" dxfId="64" priority="385" operator="equal">
      <formula>"No cumple"</formula>
    </cfRule>
  </conditionalFormatting>
  <conditionalFormatting sqref="H175">
    <cfRule type="cellIs" dxfId="63" priority="383" operator="equal">
      <formula>"No cumple"</formula>
    </cfRule>
    <cfRule type="cellIs" dxfId="62" priority="384" operator="greaterThan">
      <formula>#REF!</formula>
    </cfRule>
  </conditionalFormatting>
  <conditionalFormatting sqref="G175">
    <cfRule type="cellIs" dxfId="61" priority="382" operator="equal">
      <formula>"No cumple"</formula>
    </cfRule>
  </conditionalFormatting>
  <conditionalFormatting sqref="H175">
    <cfRule type="cellIs" dxfId="60" priority="380" operator="equal">
      <formula>"No cumple"</formula>
    </cfRule>
    <cfRule type="cellIs" dxfId="59" priority="381" operator="greaterThan">
      <formula>#REF!</formula>
    </cfRule>
  </conditionalFormatting>
  <conditionalFormatting sqref="G175">
    <cfRule type="cellIs" dxfId="58" priority="379" operator="equal">
      <formula>"No cumple"</formula>
    </cfRule>
  </conditionalFormatting>
  <conditionalFormatting sqref="H175">
    <cfRule type="cellIs" dxfId="57" priority="377" operator="equal">
      <formula>"No cumple"</formula>
    </cfRule>
    <cfRule type="cellIs" dxfId="56" priority="378" operator="greaterThan">
      <formula>#REF!</formula>
    </cfRule>
  </conditionalFormatting>
  <conditionalFormatting sqref="G175">
    <cfRule type="cellIs" dxfId="55" priority="376" operator="equal">
      <formula>"No cumple"</formula>
    </cfRule>
  </conditionalFormatting>
  <conditionalFormatting sqref="H175">
    <cfRule type="cellIs" dxfId="54" priority="374" operator="equal">
      <formula>"No cumple"</formula>
    </cfRule>
    <cfRule type="cellIs" dxfId="53" priority="375" operator="greaterThan">
      <formula>#REF!</formula>
    </cfRule>
  </conditionalFormatting>
  <conditionalFormatting sqref="G175">
    <cfRule type="cellIs" dxfId="52" priority="373" operator="equal">
      <formula>"No cumple"</formula>
    </cfRule>
  </conditionalFormatting>
  <conditionalFormatting sqref="H175">
    <cfRule type="cellIs" dxfId="51" priority="370" operator="equal">
      <formula>"si cumple"</formula>
    </cfRule>
    <cfRule type="cellIs" dxfId="50" priority="371" operator="equal">
      <formula>"No cumple"</formula>
    </cfRule>
    <cfRule type="cellIs" dxfId="49" priority="372" operator="greaterThan">
      <formula>#REF!</formula>
    </cfRule>
  </conditionalFormatting>
  <conditionalFormatting sqref="G175">
    <cfRule type="cellIs" dxfId="48" priority="369" operator="equal">
      <formula>"No cumple"</formula>
    </cfRule>
  </conditionalFormatting>
  <conditionalFormatting sqref="H178">
    <cfRule type="cellIs" dxfId="47" priority="367" operator="equal">
      <formula>"No cumple"</formula>
    </cfRule>
    <cfRule type="cellIs" dxfId="46" priority="368" operator="greaterThan">
      <formula>#REF!</formula>
    </cfRule>
  </conditionalFormatting>
  <conditionalFormatting sqref="G178">
    <cfRule type="cellIs" dxfId="45" priority="366" operator="equal">
      <formula>"No cumple"</formula>
    </cfRule>
  </conditionalFormatting>
  <conditionalFormatting sqref="H178">
    <cfRule type="cellIs" dxfId="44" priority="364" operator="equal">
      <formula>"No cumple"</formula>
    </cfRule>
    <cfRule type="cellIs" dxfId="43" priority="365" operator="greaterThan">
      <formula>#REF!</formula>
    </cfRule>
  </conditionalFormatting>
  <conditionalFormatting sqref="G178">
    <cfRule type="cellIs" dxfId="42" priority="363" operator="equal">
      <formula>"No cumple"</formula>
    </cfRule>
  </conditionalFormatting>
  <conditionalFormatting sqref="H178">
    <cfRule type="cellIs" dxfId="41" priority="361" operator="equal">
      <formula>"No cumple"</formula>
    </cfRule>
    <cfRule type="cellIs" dxfId="40" priority="362" operator="greaterThan">
      <formula>#REF!</formula>
    </cfRule>
  </conditionalFormatting>
  <conditionalFormatting sqref="G178">
    <cfRule type="cellIs" dxfId="39" priority="360" operator="equal">
      <formula>"No cumple"</formula>
    </cfRule>
  </conditionalFormatting>
  <conditionalFormatting sqref="H178">
    <cfRule type="cellIs" dxfId="38" priority="358" operator="equal">
      <formula>"No cumple"</formula>
    </cfRule>
    <cfRule type="cellIs" dxfId="37" priority="359" operator="greaterThan">
      <formula>#REF!</formula>
    </cfRule>
  </conditionalFormatting>
  <conditionalFormatting sqref="G178">
    <cfRule type="cellIs" dxfId="36" priority="357" operator="equal">
      <formula>"No cumple"</formula>
    </cfRule>
  </conditionalFormatting>
  <conditionalFormatting sqref="H178">
    <cfRule type="cellIs" dxfId="35" priority="354" operator="equal">
      <formula>"si cumple"</formula>
    </cfRule>
    <cfRule type="cellIs" dxfId="34" priority="355" operator="equal">
      <formula>"No cumple"</formula>
    </cfRule>
    <cfRule type="cellIs" dxfId="33" priority="356" operator="greaterThan">
      <formula>#REF!</formula>
    </cfRule>
  </conditionalFormatting>
  <conditionalFormatting sqref="G178">
    <cfRule type="cellIs" dxfId="32" priority="353" operator="equal">
      <formula>"No cumple"</formula>
    </cfRule>
  </conditionalFormatting>
  <conditionalFormatting sqref="H182">
    <cfRule type="cellIs" dxfId="31" priority="351" operator="equal">
      <formula>"No cumple"</formula>
    </cfRule>
    <cfRule type="cellIs" dxfId="30" priority="352" operator="greaterThan">
      <formula>#REF!</formula>
    </cfRule>
  </conditionalFormatting>
  <conditionalFormatting sqref="G182">
    <cfRule type="cellIs" dxfId="29" priority="350" operator="equal">
      <formula>"No cumple"</formula>
    </cfRule>
  </conditionalFormatting>
  <conditionalFormatting sqref="H182">
    <cfRule type="cellIs" dxfId="28" priority="348" operator="equal">
      <formula>"No cumple"</formula>
    </cfRule>
    <cfRule type="cellIs" dxfId="27" priority="349" operator="greaterThan">
      <formula>#REF!</formula>
    </cfRule>
  </conditionalFormatting>
  <conditionalFormatting sqref="G182">
    <cfRule type="cellIs" dxfId="26" priority="347" operator="equal">
      <formula>"No cumple"</formula>
    </cfRule>
  </conditionalFormatting>
  <conditionalFormatting sqref="H182">
    <cfRule type="cellIs" dxfId="25" priority="345" operator="equal">
      <formula>"No cumple"</formula>
    </cfRule>
    <cfRule type="cellIs" dxfId="24" priority="346" operator="greaterThan">
      <formula>#REF!</formula>
    </cfRule>
  </conditionalFormatting>
  <conditionalFormatting sqref="G182">
    <cfRule type="cellIs" dxfId="23" priority="344" operator="equal">
      <formula>"No cumple"</formula>
    </cfRule>
  </conditionalFormatting>
  <conditionalFormatting sqref="H182">
    <cfRule type="cellIs" dxfId="22" priority="342" operator="equal">
      <formula>"No cumple"</formula>
    </cfRule>
    <cfRule type="cellIs" dxfId="21" priority="343" operator="greaterThan">
      <formula>#REF!</formula>
    </cfRule>
  </conditionalFormatting>
  <conditionalFormatting sqref="G182">
    <cfRule type="cellIs" dxfId="20" priority="341" operator="equal">
      <formula>"No cumple"</formula>
    </cfRule>
  </conditionalFormatting>
  <conditionalFormatting sqref="H182">
    <cfRule type="cellIs" dxfId="19" priority="338" operator="equal">
      <formula>"si cumple"</formula>
    </cfRule>
    <cfRule type="cellIs" dxfId="18" priority="339" operator="equal">
      <formula>"No cumple"</formula>
    </cfRule>
    <cfRule type="cellIs" dxfId="17" priority="340" operator="greaterThan">
      <formula>#REF!</formula>
    </cfRule>
  </conditionalFormatting>
  <conditionalFormatting sqref="G182">
    <cfRule type="cellIs" dxfId="16" priority="337" operator="equal">
      <formula>"No cumple"</formula>
    </cfRule>
  </conditionalFormatting>
  <conditionalFormatting sqref="H186">
    <cfRule type="cellIs" dxfId="15" priority="335" operator="equal">
      <formula>"No cumple"</formula>
    </cfRule>
    <cfRule type="cellIs" dxfId="14" priority="336" operator="greaterThan">
      <formula>#REF!</formula>
    </cfRule>
  </conditionalFormatting>
  <conditionalFormatting sqref="G186">
    <cfRule type="cellIs" dxfId="13" priority="334" operator="equal">
      <formula>"No cumple"</formula>
    </cfRule>
  </conditionalFormatting>
  <conditionalFormatting sqref="H186">
    <cfRule type="cellIs" dxfId="12" priority="332" operator="equal">
      <formula>"No cumple"</formula>
    </cfRule>
    <cfRule type="cellIs" dxfId="11" priority="333" operator="greaterThan">
      <formula>#REF!</formula>
    </cfRule>
  </conditionalFormatting>
  <conditionalFormatting sqref="G186">
    <cfRule type="cellIs" dxfId="10" priority="331" operator="equal">
      <formula>"No cumple"</formula>
    </cfRule>
  </conditionalFormatting>
  <conditionalFormatting sqref="H186">
    <cfRule type="cellIs" dxfId="9" priority="329" operator="equal">
      <formula>"No cumple"</formula>
    </cfRule>
    <cfRule type="cellIs" dxfId="8" priority="330" operator="greaterThan">
      <formula>#REF!</formula>
    </cfRule>
  </conditionalFormatting>
  <conditionalFormatting sqref="G186">
    <cfRule type="cellIs" dxfId="7" priority="328" operator="equal">
      <formula>"No cumple"</formula>
    </cfRule>
  </conditionalFormatting>
  <conditionalFormatting sqref="H186">
    <cfRule type="cellIs" dxfId="6" priority="326" operator="equal">
      <formula>"No cumple"</formula>
    </cfRule>
    <cfRule type="cellIs" dxfId="5" priority="327" operator="greaterThan">
      <formula>#REF!</formula>
    </cfRule>
  </conditionalFormatting>
  <conditionalFormatting sqref="G186">
    <cfRule type="cellIs" dxfId="4" priority="325" operator="equal">
      <formula>"No cumple"</formula>
    </cfRule>
  </conditionalFormatting>
  <conditionalFormatting sqref="H186">
    <cfRule type="cellIs" dxfId="3" priority="322" operator="equal">
      <formula>"si cumple"</formula>
    </cfRule>
    <cfRule type="cellIs" dxfId="2" priority="323" operator="equal">
      <formula>"No cumple"</formula>
    </cfRule>
    <cfRule type="cellIs" dxfId="1" priority="324" operator="greaterThan">
      <formula>#REF!</formula>
    </cfRule>
  </conditionalFormatting>
  <conditionalFormatting sqref="G186">
    <cfRule type="cellIs" dxfId="0" priority="321" operator="equal">
      <formula>"No cumple"</formula>
    </cfRule>
  </conditionalFormatting>
  <conditionalFormatting sqref="J7">
    <cfRule type="iconSet" priority="147">
      <iconSet>
        <cfvo type="percent" val="0"/>
        <cfvo type="percent" val="33"/>
        <cfvo type="percent" val="100"/>
      </iconSet>
    </cfRule>
    <cfRule type="dataBar" priority="148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{8E59C7D5-E5F9-453E-894F-F14C884F49E9}</x14:id>
        </ext>
      </extLst>
    </cfRule>
  </conditionalFormatting>
  <conditionalFormatting sqref="J7">
    <cfRule type="iconSet" priority="146">
      <iconSet>
        <cfvo type="percent" val="0"/>
        <cfvo type="percent" val="33"/>
        <cfvo type="percent" val="67"/>
      </iconSet>
    </cfRule>
  </conditionalFormatting>
  <conditionalFormatting sqref="J10">
    <cfRule type="iconSet" priority="144">
      <iconSet>
        <cfvo type="percent" val="0"/>
        <cfvo type="percent" val="33"/>
        <cfvo type="percent" val="100"/>
      </iconSet>
    </cfRule>
    <cfRule type="dataBar" priority="145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{5C63A235-C4AD-425E-9BBA-AAAA24D27B3C}</x14:id>
        </ext>
      </extLst>
    </cfRule>
  </conditionalFormatting>
  <conditionalFormatting sqref="J10">
    <cfRule type="iconSet" priority="143">
      <iconSet>
        <cfvo type="percent" val="0"/>
        <cfvo type="percent" val="33"/>
        <cfvo type="percent" val="67"/>
      </iconSet>
    </cfRule>
  </conditionalFormatting>
  <conditionalFormatting sqref="J18">
    <cfRule type="iconSet" priority="141">
      <iconSet>
        <cfvo type="percent" val="0"/>
        <cfvo type="percent" val="33"/>
        <cfvo type="percent" val="100"/>
      </iconSet>
    </cfRule>
    <cfRule type="dataBar" priority="142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{EED371FF-8036-478D-86F8-8F4F6C1B2C6C}</x14:id>
        </ext>
      </extLst>
    </cfRule>
  </conditionalFormatting>
  <conditionalFormatting sqref="J18">
    <cfRule type="iconSet" priority="140">
      <iconSet>
        <cfvo type="percent" val="0"/>
        <cfvo type="percent" val="33"/>
        <cfvo type="percent" val="67"/>
      </iconSet>
    </cfRule>
  </conditionalFormatting>
  <conditionalFormatting sqref="J28">
    <cfRule type="iconSet" priority="138">
      <iconSet>
        <cfvo type="percent" val="0"/>
        <cfvo type="percent" val="33"/>
        <cfvo type="percent" val="100"/>
      </iconSet>
    </cfRule>
    <cfRule type="dataBar" priority="139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{1B71C9FB-8427-469D-8347-76028D5FEA02}</x14:id>
        </ext>
      </extLst>
    </cfRule>
  </conditionalFormatting>
  <conditionalFormatting sqref="J28">
    <cfRule type="iconSet" priority="137">
      <iconSet>
        <cfvo type="percent" val="0"/>
        <cfvo type="percent" val="33"/>
        <cfvo type="percent" val="67"/>
      </iconSet>
    </cfRule>
  </conditionalFormatting>
  <conditionalFormatting sqref="J31">
    <cfRule type="iconSet" priority="135">
      <iconSet>
        <cfvo type="percent" val="0"/>
        <cfvo type="percent" val="33"/>
        <cfvo type="percent" val="100"/>
      </iconSet>
    </cfRule>
    <cfRule type="dataBar" priority="136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{11699443-F21A-41CE-BDAC-1C262FF5A405}</x14:id>
        </ext>
      </extLst>
    </cfRule>
  </conditionalFormatting>
  <conditionalFormatting sqref="J31">
    <cfRule type="iconSet" priority="134">
      <iconSet>
        <cfvo type="percent" val="0"/>
        <cfvo type="percent" val="33"/>
        <cfvo type="percent" val="67"/>
      </iconSet>
    </cfRule>
  </conditionalFormatting>
  <conditionalFormatting sqref="J38">
    <cfRule type="iconSet" priority="132">
      <iconSet>
        <cfvo type="percent" val="0"/>
        <cfvo type="percent" val="33"/>
        <cfvo type="percent" val="100"/>
      </iconSet>
    </cfRule>
  </conditionalFormatting>
  <conditionalFormatting sqref="J38">
    <cfRule type="iconSet" priority="131">
      <iconSet>
        <cfvo type="percent" val="0"/>
        <cfvo type="percent" val="33"/>
        <cfvo type="percent" val="67"/>
      </iconSet>
    </cfRule>
  </conditionalFormatting>
  <conditionalFormatting sqref="J48">
    <cfRule type="iconSet" priority="129">
      <iconSet>
        <cfvo type="percent" val="0"/>
        <cfvo type="percent" val="33"/>
        <cfvo type="percent" val="100"/>
      </iconSet>
    </cfRule>
    <cfRule type="dataBar" priority="130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{D0F25327-D945-4BEB-8F67-EC9C8BFE002F}</x14:id>
        </ext>
      </extLst>
    </cfRule>
  </conditionalFormatting>
  <conditionalFormatting sqref="J48">
    <cfRule type="iconSet" priority="128">
      <iconSet>
        <cfvo type="percent" val="0"/>
        <cfvo type="percent" val="33"/>
        <cfvo type="percent" val="67"/>
      </iconSet>
    </cfRule>
  </conditionalFormatting>
  <conditionalFormatting sqref="J51">
    <cfRule type="iconSet" priority="126">
      <iconSet>
        <cfvo type="percent" val="0"/>
        <cfvo type="percent" val="33"/>
        <cfvo type="percent" val="100"/>
      </iconSet>
    </cfRule>
    <cfRule type="dataBar" priority="127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{F6CBEA7A-3B80-45C6-BD8D-7CC9175DE4FE}</x14:id>
        </ext>
      </extLst>
    </cfRule>
  </conditionalFormatting>
  <conditionalFormatting sqref="J51">
    <cfRule type="iconSet" priority="125">
      <iconSet>
        <cfvo type="percent" val="0"/>
        <cfvo type="percent" val="33"/>
        <cfvo type="percent" val="67"/>
      </iconSet>
    </cfRule>
  </conditionalFormatting>
  <conditionalFormatting sqref="J54">
    <cfRule type="iconSet" priority="123">
      <iconSet>
        <cfvo type="percent" val="0"/>
        <cfvo type="percent" val="33"/>
        <cfvo type="percent" val="100"/>
      </iconSet>
    </cfRule>
    <cfRule type="dataBar" priority="124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{818AED01-A819-401B-8D10-2CAE4E14C150}</x14:id>
        </ext>
      </extLst>
    </cfRule>
  </conditionalFormatting>
  <conditionalFormatting sqref="J54">
    <cfRule type="iconSet" priority="122">
      <iconSet>
        <cfvo type="percent" val="0"/>
        <cfvo type="percent" val="33"/>
        <cfvo type="percent" val="67"/>
      </iconSet>
    </cfRule>
  </conditionalFormatting>
  <conditionalFormatting sqref="J57">
    <cfRule type="iconSet" priority="120">
      <iconSet>
        <cfvo type="percent" val="0"/>
        <cfvo type="percent" val="33"/>
        <cfvo type="percent" val="100"/>
      </iconSet>
    </cfRule>
    <cfRule type="dataBar" priority="121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{B079DBC4-0D36-48F1-B560-E164646EF396}</x14:id>
        </ext>
      </extLst>
    </cfRule>
  </conditionalFormatting>
  <conditionalFormatting sqref="J57">
    <cfRule type="iconSet" priority="119">
      <iconSet>
        <cfvo type="percent" val="0"/>
        <cfvo type="percent" val="33"/>
        <cfvo type="percent" val="67"/>
      </iconSet>
    </cfRule>
  </conditionalFormatting>
  <conditionalFormatting sqref="J60">
    <cfRule type="iconSet" priority="117">
      <iconSet>
        <cfvo type="percent" val="0"/>
        <cfvo type="percent" val="33"/>
        <cfvo type="percent" val="100"/>
      </iconSet>
    </cfRule>
    <cfRule type="dataBar" priority="118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{C835CB23-8503-4F13-AF72-FFC66B60B94D}</x14:id>
        </ext>
      </extLst>
    </cfRule>
  </conditionalFormatting>
  <conditionalFormatting sqref="J60">
    <cfRule type="iconSet" priority="116">
      <iconSet>
        <cfvo type="percent" val="0"/>
        <cfvo type="percent" val="33"/>
        <cfvo type="percent" val="67"/>
      </iconSet>
    </cfRule>
  </conditionalFormatting>
  <conditionalFormatting sqref="J63">
    <cfRule type="iconSet" priority="114">
      <iconSet>
        <cfvo type="percent" val="0"/>
        <cfvo type="percent" val="33"/>
        <cfvo type="percent" val="100"/>
      </iconSet>
    </cfRule>
    <cfRule type="dataBar" priority="115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{A6339363-761C-47F2-93A9-BF0C04E7515E}</x14:id>
        </ext>
      </extLst>
    </cfRule>
  </conditionalFormatting>
  <conditionalFormatting sqref="J63">
    <cfRule type="iconSet" priority="113">
      <iconSet>
        <cfvo type="percent" val="0"/>
        <cfvo type="percent" val="33"/>
        <cfvo type="percent" val="67"/>
      </iconSet>
    </cfRule>
  </conditionalFormatting>
  <conditionalFormatting sqref="J68">
    <cfRule type="iconSet" priority="111">
      <iconSet>
        <cfvo type="percent" val="0"/>
        <cfvo type="percent" val="33"/>
        <cfvo type="percent" val="100"/>
      </iconSet>
    </cfRule>
    <cfRule type="dataBar" priority="112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{8AC3D917-AB76-42F5-8ABD-90D2AA53B561}</x14:id>
        </ext>
      </extLst>
    </cfRule>
  </conditionalFormatting>
  <conditionalFormatting sqref="J68">
    <cfRule type="iconSet" priority="110">
      <iconSet>
        <cfvo type="percent" val="0"/>
        <cfvo type="percent" val="33"/>
        <cfvo type="percent" val="67"/>
      </iconSet>
    </cfRule>
  </conditionalFormatting>
  <conditionalFormatting sqref="J71">
    <cfRule type="iconSet" priority="108">
      <iconSet>
        <cfvo type="percent" val="0"/>
        <cfvo type="percent" val="33"/>
        <cfvo type="percent" val="100"/>
      </iconSet>
    </cfRule>
    <cfRule type="dataBar" priority="109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{8326B462-2E14-4AD2-A3BC-0D9DA841D695}</x14:id>
        </ext>
      </extLst>
    </cfRule>
  </conditionalFormatting>
  <conditionalFormatting sqref="J71">
    <cfRule type="iconSet" priority="107">
      <iconSet>
        <cfvo type="percent" val="0"/>
        <cfvo type="percent" val="33"/>
        <cfvo type="percent" val="67"/>
      </iconSet>
    </cfRule>
  </conditionalFormatting>
  <conditionalFormatting sqref="J78">
    <cfRule type="iconSet" priority="105">
      <iconSet>
        <cfvo type="percent" val="0"/>
        <cfvo type="percent" val="33"/>
        <cfvo type="percent" val="100"/>
      </iconSet>
    </cfRule>
    <cfRule type="dataBar" priority="106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{0FA194B6-3B57-4A62-9D82-D0D27B9C4F7B}</x14:id>
        </ext>
      </extLst>
    </cfRule>
  </conditionalFormatting>
  <conditionalFormatting sqref="J78">
    <cfRule type="iconSet" priority="104">
      <iconSet>
        <cfvo type="percent" val="0"/>
        <cfvo type="percent" val="33"/>
        <cfvo type="percent" val="67"/>
      </iconSet>
    </cfRule>
  </conditionalFormatting>
  <conditionalFormatting sqref="J83">
    <cfRule type="iconSet" priority="102">
      <iconSet>
        <cfvo type="percent" val="0"/>
        <cfvo type="percent" val="33"/>
        <cfvo type="percent" val="100"/>
      </iconSet>
    </cfRule>
    <cfRule type="dataBar" priority="103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{5E3FCE77-5F19-4CF1-A312-56324B2C9742}</x14:id>
        </ext>
      </extLst>
    </cfRule>
  </conditionalFormatting>
  <conditionalFormatting sqref="J83">
    <cfRule type="iconSet" priority="101">
      <iconSet>
        <cfvo type="percent" val="0"/>
        <cfvo type="percent" val="33"/>
        <cfvo type="percent" val="67"/>
      </iconSet>
    </cfRule>
  </conditionalFormatting>
  <conditionalFormatting sqref="J87">
    <cfRule type="iconSet" priority="99">
      <iconSet>
        <cfvo type="percent" val="0"/>
        <cfvo type="percent" val="33"/>
        <cfvo type="percent" val="100"/>
      </iconSet>
    </cfRule>
    <cfRule type="dataBar" priority="100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{00167A9E-366F-4370-A281-1D49A2BD1B4E}</x14:id>
        </ext>
      </extLst>
    </cfRule>
  </conditionalFormatting>
  <conditionalFormatting sqref="J87">
    <cfRule type="iconSet" priority="98">
      <iconSet>
        <cfvo type="percent" val="0"/>
        <cfvo type="percent" val="33"/>
        <cfvo type="percent" val="67"/>
      </iconSet>
    </cfRule>
  </conditionalFormatting>
  <conditionalFormatting sqref="J90">
    <cfRule type="iconSet" priority="96">
      <iconSet>
        <cfvo type="percent" val="0"/>
        <cfvo type="percent" val="33"/>
        <cfvo type="percent" val="100"/>
      </iconSet>
    </cfRule>
    <cfRule type="dataBar" priority="97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{409F68E8-4DD0-4C70-A9A6-A8F35CF105DB}</x14:id>
        </ext>
      </extLst>
    </cfRule>
  </conditionalFormatting>
  <conditionalFormatting sqref="J90">
    <cfRule type="iconSet" priority="95">
      <iconSet>
        <cfvo type="percent" val="0"/>
        <cfvo type="percent" val="33"/>
        <cfvo type="percent" val="67"/>
      </iconSet>
    </cfRule>
  </conditionalFormatting>
  <conditionalFormatting sqref="J97">
    <cfRule type="iconSet" priority="93">
      <iconSet>
        <cfvo type="percent" val="0"/>
        <cfvo type="percent" val="33"/>
        <cfvo type="percent" val="100"/>
      </iconSet>
    </cfRule>
    <cfRule type="dataBar" priority="94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{10472E7D-9370-44D9-8D76-85F6CA23CAC9}</x14:id>
        </ext>
      </extLst>
    </cfRule>
  </conditionalFormatting>
  <conditionalFormatting sqref="J97">
    <cfRule type="iconSet" priority="92">
      <iconSet>
        <cfvo type="percent" val="0"/>
        <cfvo type="percent" val="33"/>
        <cfvo type="percent" val="67"/>
      </iconSet>
    </cfRule>
  </conditionalFormatting>
  <conditionalFormatting sqref="J103">
    <cfRule type="iconSet" priority="90">
      <iconSet>
        <cfvo type="percent" val="0"/>
        <cfvo type="percent" val="33"/>
        <cfvo type="percent" val="100"/>
      </iconSet>
    </cfRule>
    <cfRule type="dataBar" priority="91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{BF16D483-1480-4451-B837-70BF295FC699}</x14:id>
        </ext>
      </extLst>
    </cfRule>
  </conditionalFormatting>
  <conditionalFormatting sqref="J103">
    <cfRule type="iconSet" priority="89">
      <iconSet>
        <cfvo type="percent" val="0"/>
        <cfvo type="percent" val="33"/>
        <cfvo type="percent" val="67"/>
      </iconSet>
    </cfRule>
  </conditionalFormatting>
  <conditionalFormatting sqref="J115">
    <cfRule type="iconSet" priority="87">
      <iconSet>
        <cfvo type="percent" val="0"/>
        <cfvo type="percent" val="33"/>
        <cfvo type="percent" val="100"/>
      </iconSet>
    </cfRule>
    <cfRule type="dataBar" priority="88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{B9169698-814E-4BCA-910B-00254877AA65}</x14:id>
        </ext>
      </extLst>
    </cfRule>
  </conditionalFormatting>
  <conditionalFormatting sqref="J115">
    <cfRule type="iconSet" priority="86">
      <iconSet>
        <cfvo type="percent" val="0"/>
        <cfvo type="percent" val="33"/>
        <cfvo type="percent" val="67"/>
      </iconSet>
    </cfRule>
  </conditionalFormatting>
  <conditionalFormatting sqref="J118">
    <cfRule type="iconSet" priority="84">
      <iconSet>
        <cfvo type="percent" val="0"/>
        <cfvo type="percent" val="33"/>
        <cfvo type="percent" val="100"/>
      </iconSet>
    </cfRule>
    <cfRule type="dataBar" priority="85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{D9BD9E1D-C8B8-404D-888C-2812C99C06F1}</x14:id>
        </ext>
      </extLst>
    </cfRule>
  </conditionalFormatting>
  <conditionalFormatting sqref="J118">
    <cfRule type="iconSet" priority="83">
      <iconSet>
        <cfvo type="percent" val="0"/>
        <cfvo type="percent" val="33"/>
        <cfvo type="percent" val="67"/>
      </iconSet>
    </cfRule>
  </conditionalFormatting>
  <conditionalFormatting sqref="J129">
    <cfRule type="iconSet" priority="81">
      <iconSet>
        <cfvo type="percent" val="0"/>
        <cfvo type="percent" val="33"/>
        <cfvo type="percent" val="100"/>
      </iconSet>
    </cfRule>
    <cfRule type="dataBar" priority="82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{1B4402BB-66F9-43B3-BE92-A4AEEC61343F}</x14:id>
        </ext>
      </extLst>
    </cfRule>
  </conditionalFormatting>
  <conditionalFormatting sqref="J129">
    <cfRule type="iconSet" priority="80">
      <iconSet>
        <cfvo type="percent" val="0"/>
        <cfvo type="percent" val="33"/>
        <cfvo type="percent" val="67"/>
      </iconSet>
    </cfRule>
  </conditionalFormatting>
  <conditionalFormatting sqref="J135">
    <cfRule type="iconSet" priority="78">
      <iconSet>
        <cfvo type="percent" val="0"/>
        <cfvo type="percent" val="33"/>
        <cfvo type="percent" val="100"/>
      </iconSet>
    </cfRule>
    <cfRule type="dataBar" priority="79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{BAEE86A0-A472-475F-A2C0-2DF88FFEA9D3}</x14:id>
        </ext>
      </extLst>
    </cfRule>
  </conditionalFormatting>
  <conditionalFormatting sqref="J135">
    <cfRule type="iconSet" priority="77">
      <iconSet>
        <cfvo type="percent" val="0"/>
        <cfvo type="percent" val="33"/>
        <cfvo type="percent" val="67"/>
      </iconSet>
    </cfRule>
  </conditionalFormatting>
  <conditionalFormatting sqref="J138">
    <cfRule type="iconSet" priority="75">
      <iconSet>
        <cfvo type="percent" val="0"/>
        <cfvo type="percent" val="33"/>
        <cfvo type="percent" val="100"/>
      </iconSet>
    </cfRule>
    <cfRule type="dataBar" priority="76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{2488D3D5-348A-40CC-8B22-C62A5CAC7787}</x14:id>
        </ext>
      </extLst>
    </cfRule>
  </conditionalFormatting>
  <conditionalFormatting sqref="J138">
    <cfRule type="iconSet" priority="74">
      <iconSet>
        <cfvo type="percent" val="0"/>
        <cfvo type="percent" val="33"/>
        <cfvo type="percent" val="67"/>
      </iconSet>
    </cfRule>
  </conditionalFormatting>
  <conditionalFormatting sqref="J141">
    <cfRule type="iconSet" priority="72">
      <iconSet>
        <cfvo type="percent" val="0"/>
        <cfvo type="percent" val="33"/>
        <cfvo type="percent" val="100"/>
      </iconSet>
    </cfRule>
    <cfRule type="dataBar" priority="73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{5C5C0947-41B9-4160-BB25-0575D502FF15}</x14:id>
        </ext>
      </extLst>
    </cfRule>
  </conditionalFormatting>
  <conditionalFormatting sqref="J141">
    <cfRule type="iconSet" priority="71">
      <iconSet>
        <cfvo type="percent" val="0"/>
        <cfvo type="percent" val="33"/>
        <cfvo type="percent" val="67"/>
      </iconSet>
    </cfRule>
  </conditionalFormatting>
  <conditionalFormatting sqref="J144">
    <cfRule type="iconSet" priority="69">
      <iconSet>
        <cfvo type="percent" val="0"/>
        <cfvo type="percent" val="33"/>
        <cfvo type="percent" val="100"/>
      </iconSet>
    </cfRule>
    <cfRule type="dataBar" priority="70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{90BAE77D-D591-49AF-9221-AF7681A8A629}</x14:id>
        </ext>
      </extLst>
    </cfRule>
  </conditionalFormatting>
  <conditionalFormatting sqref="J144">
    <cfRule type="iconSet" priority="68">
      <iconSet>
        <cfvo type="percent" val="0"/>
        <cfvo type="percent" val="33"/>
        <cfvo type="percent" val="67"/>
      </iconSet>
    </cfRule>
  </conditionalFormatting>
  <conditionalFormatting sqref="J148">
    <cfRule type="iconSet" priority="66">
      <iconSet>
        <cfvo type="percent" val="0"/>
        <cfvo type="percent" val="33"/>
        <cfvo type="percent" val="100"/>
      </iconSet>
    </cfRule>
    <cfRule type="dataBar" priority="67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{CB6AAFD7-805E-4C69-908D-00013C18217C}</x14:id>
        </ext>
      </extLst>
    </cfRule>
  </conditionalFormatting>
  <conditionalFormatting sqref="J148">
    <cfRule type="iconSet" priority="65">
      <iconSet>
        <cfvo type="percent" val="0"/>
        <cfvo type="percent" val="33"/>
        <cfvo type="percent" val="67"/>
      </iconSet>
    </cfRule>
  </conditionalFormatting>
  <conditionalFormatting sqref="J152">
    <cfRule type="iconSet" priority="63">
      <iconSet>
        <cfvo type="percent" val="0"/>
        <cfvo type="percent" val="33"/>
        <cfvo type="percent" val="100"/>
      </iconSet>
    </cfRule>
    <cfRule type="dataBar" priority="64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{6311B4D2-7006-43C3-B7EE-FD3934DC5963}</x14:id>
        </ext>
      </extLst>
    </cfRule>
  </conditionalFormatting>
  <conditionalFormatting sqref="J152">
    <cfRule type="iconSet" priority="62">
      <iconSet>
        <cfvo type="percent" val="0"/>
        <cfvo type="percent" val="33"/>
        <cfvo type="percent" val="67"/>
      </iconSet>
    </cfRule>
  </conditionalFormatting>
  <conditionalFormatting sqref="J156">
    <cfRule type="iconSet" priority="60">
      <iconSet>
        <cfvo type="percent" val="0"/>
        <cfvo type="percent" val="33"/>
        <cfvo type="percent" val="100"/>
      </iconSet>
    </cfRule>
    <cfRule type="dataBar" priority="61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{8DAF948C-D3D7-4A29-BE08-4A3ED998ADBB}</x14:id>
        </ext>
      </extLst>
    </cfRule>
  </conditionalFormatting>
  <conditionalFormatting sqref="J156">
    <cfRule type="iconSet" priority="59">
      <iconSet>
        <cfvo type="percent" val="0"/>
        <cfvo type="percent" val="33"/>
        <cfvo type="percent" val="67"/>
      </iconSet>
    </cfRule>
  </conditionalFormatting>
  <conditionalFormatting sqref="J162">
    <cfRule type="iconSet" priority="57">
      <iconSet>
        <cfvo type="percent" val="0"/>
        <cfvo type="percent" val="33"/>
        <cfvo type="percent" val="100"/>
      </iconSet>
    </cfRule>
    <cfRule type="dataBar" priority="58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{C50353DD-7F57-4B81-902D-D407FD2DAAC7}</x14:id>
        </ext>
      </extLst>
    </cfRule>
  </conditionalFormatting>
  <conditionalFormatting sqref="J162">
    <cfRule type="iconSet" priority="56">
      <iconSet>
        <cfvo type="percent" val="0"/>
        <cfvo type="percent" val="33"/>
        <cfvo type="percent" val="67"/>
      </iconSet>
    </cfRule>
  </conditionalFormatting>
  <conditionalFormatting sqref="J167">
    <cfRule type="iconSet" priority="54">
      <iconSet>
        <cfvo type="percent" val="0"/>
        <cfvo type="percent" val="33"/>
        <cfvo type="percent" val="100"/>
      </iconSet>
    </cfRule>
    <cfRule type="dataBar" priority="55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{471B7FBE-61C8-4A1D-BAE8-4B9E36256A36}</x14:id>
        </ext>
      </extLst>
    </cfRule>
  </conditionalFormatting>
  <conditionalFormatting sqref="J167">
    <cfRule type="iconSet" priority="53">
      <iconSet>
        <cfvo type="percent" val="0"/>
        <cfvo type="percent" val="33"/>
        <cfvo type="percent" val="67"/>
      </iconSet>
    </cfRule>
  </conditionalFormatting>
  <conditionalFormatting sqref="J171">
    <cfRule type="iconSet" priority="51">
      <iconSet>
        <cfvo type="percent" val="0"/>
        <cfvo type="percent" val="33"/>
        <cfvo type="percent" val="100"/>
      </iconSet>
    </cfRule>
    <cfRule type="dataBar" priority="52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{C6067769-0A7A-4640-8A08-70BFF06E23E3}</x14:id>
        </ext>
      </extLst>
    </cfRule>
  </conditionalFormatting>
  <conditionalFormatting sqref="J171">
    <cfRule type="iconSet" priority="50">
      <iconSet>
        <cfvo type="percent" val="0"/>
        <cfvo type="percent" val="33"/>
        <cfvo type="percent" val="67"/>
      </iconSet>
    </cfRule>
  </conditionalFormatting>
  <conditionalFormatting sqref="J174">
    <cfRule type="iconSet" priority="48">
      <iconSet>
        <cfvo type="percent" val="0"/>
        <cfvo type="percent" val="33"/>
        <cfvo type="percent" val="100"/>
      </iconSet>
    </cfRule>
    <cfRule type="dataBar" priority="49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{C316020F-023B-4A7A-B99D-AFECB64DB2AC}</x14:id>
        </ext>
      </extLst>
    </cfRule>
  </conditionalFormatting>
  <conditionalFormatting sqref="J174">
    <cfRule type="iconSet" priority="47">
      <iconSet>
        <cfvo type="percent" val="0"/>
        <cfvo type="percent" val="33"/>
        <cfvo type="percent" val="67"/>
      </iconSet>
    </cfRule>
  </conditionalFormatting>
  <conditionalFormatting sqref="J177">
    <cfRule type="iconSet" priority="45">
      <iconSet>
        <cfvo type="percent" val="0"/>
        <cfvo type="percent" val="33"/>
        <cfvo type="percent" val="100"/>
      </iconSet>
    </cfRule>
    <cfRule type="dataBar" priority="46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{01768479-CFCC-4CC7-B4C9-A4E4A7CC7E9D}</x14:id>
        </ext>
      </extLst>
    </cfRule>
  </conditionalFormatting>
  <conditionalFormatting sqref="J177">
    <cfRule type="iconSet" priority="44">
      <iconSet>
        <cfvo type="percent" val="0"/>
        <cfvo type="percent" val="33"/>
        <cfvo type="percent" val="67"/>
      </iconSet>
    </cfRule>
  </conditionalFormatting>
  <conditionalFormatting sqref="J181">
    <cfRule type="iconSet" priority="42">
      <iconSet>
        <cfvo type="percent" val="0"/>
        <cfvo type="percent" val="33"/>
        <cfvo type="percent" val="100"/>
      </iconSet>
    </cfRule>
    <cfRule type="dataBar" priority="43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{C7E247C0-C3EC-4BF3-B28E-24316175A0F5}</x14:id>
        </ext>
      </extLst>
    </cfRule>
  </conditionalFormatting>
  <conditionalFormatting sqref="J181">
    <cfRule type="iconSet" priority="41">
      <iconSet>
        <cfvo type="percent" val="0"/>
        <cfvo type="percent" val="33"/>
        <cfvo type="percent" val="67"/>
      </iconSet>
    </cfRule>
  </conditionalFormatting>
  <conditionalFormatting sqref="J185">
    <cfRule type="iconSet" priority="39">
      <iconSet>
        <cfvo type="percent" val="0"/>
        <cfvo type="percent" val="33"/>
        <cfvo type="percent" val="100"/>
      </iconSet>
    </cfRule>
    <cfRule type="dataBar" priority="40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{69E3ADA1-54F5-4B77-94A7-027AE1864C6D}</x14:id>
        </ext>
      </extLst>
    </cfRule>
  </conditionalFormatting>
  <conditionalFormatting sqref="J185">
    <cfRule type="iconSet" priority="38">
      <iconSet>
        <cfvo type="percent" val="0"/>
        <cfvo type="percent" val="33"/>
        <cfvo type="percent" val="67"/>
      </iconSet>
    </cfRule>
  </conditionalFormatting>
  <conditionalFormatting sqref="J189">
    <cfRule type="iconSet" priority="36">
      <iconSet>
        <cfvo type="percent" val="0"/>
        <cfvo type="percent" val="33"/>
        <cfvo type="percent" val="100"/>
      </iconSet>
    </cfRule>
    <cfRule type="dataBar" priority="37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{EF0C1C73-4C3B-4454-9FE0-09A691A6009A}</x14:id>
        </ext>
      </extLst>
    </cfRule>
  </conditionalFormatting>
  <conditionalFormatting sqref="J189">
    <cfRule type="iconSet" priority="35">
      <iconSet>
        <cfvo type="percent" val="0"/>
        <cfvo type="percent" val="33"/>
        <cfvo type="percent" val="67"/>
      </iconSet>
    </cfRule>
  </conditionalFormatting>
  <conditionalFormatting sqref="J199">
    <cfRule type="iconSet" priority="33">
      <iconSet>
        <cfvo type="percent" val="0"/>
        <cfvo type="percent" val="33"/>
        <cfvo type="percent" val="100"/>
      </iconSet>
    </cfRule>
    <cfRule type="dataBar" priority="34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{4247ECA0-2D16-42EF-89F1-1A2C08F86A9A}</x14:id>
        </ext>
      </extLst>
    </cfRule>
  </conditionalFormatting>
  <conditionalFormatting sqref="J199">
    <cfRule type="iconSet" priority="32">
      <iconSet>
        <cfvo type="percent" val="0"/>
        <cfvo type="percent" val="33"/>
        <cfvo type="percent" val="67"/>
      </iconSet>
    </cfRule>
  </conditionalFormatting>
  <conditionalFormatting sqref="J187">
    <cfRule type="iconSet" priority="30">
      <iconSet>
        <cfvo type="percent" val="0"/>
        <cfvo type="percent" val="33"/>
        <cfvo type="percent" val="100"/>
      </iconSet>
    </cfRule>
    <cfRule type="dataBar" priority="31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{005BA546-4ABE-4E5F-A51E-C6B2B4BC8FCB}</x14:id>
        </ext>
      </extLst>
    </cfRule>
  </conditionalFormatting>
  <conditionalFormatting sqref="J187">
    <cfRule type="iconSet" priority="29">
      <iconSet>
        <cfvo type="percent" val="0"/>
        <cfvo type="percent" val="33"/>
        <cfvo type="percent" val="67"/>
      </iconSet>
    </cfRule>
  </conditionalFormatting>
  <conditionalFormatting sqref="J169">
    <cfRule type="iconSet" priority="27">
      <iconSet>
        <cfvo type="percent" val="0"/>
        <cfvo type="percent" val="33"/>
        <cfvo type="percent" val="100"/>
      </iconSet>
    </cfRule>
    <cfRule type="dataBar" priority="28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{C26FA1DD-E321-4F12-B375-6A5E02194438}</x14:id>
        </ext>
      </extLst>
    </cfRule>
  </conditionalFormatting>
  <conditionalFormatting sqref="J169">
    <cfRule type="iconSet" priority="26">
      <iconSet>
        <cfvo type="percent" val="0"/>
        <cfvo type="percent" val="33"/>
        <cfvo type="percent" val="67"/>
      </iconSet>
    </cfRule>
  </conditionalFormatting>
  <conditionalFormatting sqref="J154">
    <cfRule type="iconSet" priority="24">
      <iconSet>
        <cfvo type="percent" val="0"/>
        <cfvo type="percent" val="33"/>
        <cfvo type="percent" val="100"/>
      </iconSet>
    </cfRule>
    <cfRule type="dataBar" priority="25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{47136EF2-BFCA-42AF-91A6-13E2C9BAC951}</x14:id>
        </ext>
      </extLst>
    </cfRule>
  </conditionalFormatting>
  <conditionalFormatting sqref="J154">
    <cfRule type="iconSet" priority="23">
      <iconSet>
        <cfvo type="percent" val="0"/>
        <cfvo type="percent" val="33"/>
        <cfvo type="percent" val="67"/>
      </iconSet>
    </cfRule>
  </conditionalFormatting>
  <conditionalFormatting sqref="J146">
    <cfRule type="iconSet" priority="21">
      <iconSet>
        <cfvo type="percent" val="0"/>
        <cfvo type="percent" val="33"/>
        <cfvo type="percent" val="100"/>
      </iconSet>
    </cfRule>
    <cfRule type="dataBar" priority="22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{A73D6FA0-48F1-418C-B6C4-ADAB2772E8DC}</x14:id>
        </ext>
      </extLst>
    </cfRule>
  </conditionalFormatting>
  <conditionalFormatting sqref="J146">
    <cfRule type="iconSet" priority="20">
      <iconSet>
        <cfvo type="percent" val="0"/>
        <cfvo type="percent" val="33"/>
        <cfvo type="percent" val="67"/>
      </iconSet>
    </cfRule>
  </conditionalFormatting>
  <conditionalFormatting sqref="J66">
    <cfRule type="iconSet" priority="18">
      <iconSet>
        <cfvo type="percent" val="0"/>
        <cfvo type="percent" val="33"/>
        <cfvo type="percent" val="100"/>
      </iconSet>
    </cfRule>
    <cfRule type="dataBar" priority="19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{6A6E0C11-C860-4C2E-8DAE-8631CE599E63}</x14:id>
        </ext>
      </extLst>
    </cfRule>
  </conditionalFormatting>
  <conditionalFormatting sqref="J66">
    <cfRule type="iconSet" priority="17">
      <iconSet>
        <cfvo type="percent" val="0"/>
        <cfvo type="percent" val="33"/>
        <cfvo type="percent" val="67"/>
      </iconSet>
    </cfRule>
  </conditionalFormatting>
  <conditionalFormatting sqref="J85">
    <cfRule type="iconSet" priority="15">
      <iconSet>
        <cfvo type="percent" val="0"/>
        <cfvo type="percent" val="33"/>
        <cfvo type="percent" val="100"/>
      </iconSet>
    </cfRule>
    <cfRule type="dataBar" priority="16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{5B76D846-C678-46BF-BCBF-5C403E8F9C0F}</x14:id>
        </ext>
      </extLst>
    </cfRule>
  </conditionalFormatting>
  <conditionalFormatting sqref="J85">
    <cfRule type="iconSet" priority="14">
      <iconSet>
        <cfvo type="percent" val="0"/>
        <cfvo type="percent" val="33"/>
        <cfvo type="percent" val="67"/>
      </iconSet>
    </cfRule>
  </conditionalFormatting>
  <conditionalFormatting sqref="J105">
    <cfRule type="iconSet" priority="12">
      <iconSet>
        <cfvo type="percent" val="0"/>
        <cfvo type="percent" val="33"/>
        <cfvo type="percent" val="100"/>
      </iconSet>
    </cfRule>
    <cfRule type="dataBar" priority="13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{00E19723-4F2E-4B81-8B24-9A0AB097E761}</x14:id>
        </ext>
      </extLst>
    </cfRule>
  </conditionalFormatting>
  <conditionalFormatting sqref="J105">
    <cfRule type="iconSet" priority="11">
      <iconSet>
        <cfvo type="percent" val="0"/>
        <cfvo type="percent" val="33"/>
        <cfvo type="percent" val="67"/>
      </iconSet>
    </cfRule>
  </conditionalFormatting>
  <conditionalFormatting sqref="J40">
    <cfRule type="iconSet" priority="9">
      <iconSet>
        <cfvo type="percent" val="0"/>
        <cfvo type="percent" val="33"/>
        <cfvo type="percent" val="100"/>
      </iconSet>
    </cfRule>
    <cfRule type="dataBar" priority="10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{27558F73-9A22-40FB-9397-D15988964731}</x14:id>
        </ext>
      </extLst>
    </cfRule>
  </conditionalFormatting>
  <conditionalFormatting sqref="J40">
    <cfRule type="iconSet" priority="8">
      <iconSet>
        <cfvo type="percent" val="0"/>
        <cfvo type="percent" val="33"/>
        <cfvo type="percent" val="67"/>
      </iconSet>
    </cfRule>
  </conditionalFormatting>
  <conditionalFormatting sqref="J33">
    <cfRule type="iconSet" priority="6">
      <iconSet>
        <cfvo type="percent" val="0"/>
        <cfvo type="percent" val="33"/>
        <cfvo type="percent" val="100"/>
      </iconSet>
    </cfRule>
    <cfRule type="dataBar" priority="7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{F6C69E83-9BE1-4AAB-890B-0E2D0DB0C097}</x14:id>
        </ext>
      </extLst>
    </cfRule>
  </conditionalFormatting>
  <conditionalFormatting sqref="J33">
    <cfRule type="iconSet" priority="5">
      <iconSet>
        <cfvo type="percent" val="0"/>
        <cfvo type="percent" val="33"/>
        <cfvo type="percent" val="67"/>
      </iconSet>
    </cfRule>
  </conditionalFormatting>
  <conditionalFormatting sqref="J5">
    <cfRule type="iconSet" priority="3">
      <iconSet>
        <cfvo type="percent" val="0"/>
        <cfvo type="percent" val="33"/>
        <cfvo type="percent" val="100"/>
      </iconSet>
    </cfRule>
    <cfRule type="dataBar" priority="4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{6D92242B-F4A4-4140-B8F3-263212E3586E}</x14:id>
        </ext>
      </extLst>
    </cfRule>
  </conditionalFormatting>
  <conditionalFormatting sqref="J5">
    <cfRule type="iconSet" priority="2">
      <iconSet>
        <cfvo type="percent" val="0"/>
        <cfvo type="percent" val="33"/>
        <cfvo type="percent" val="67"/>
      </iconSet>
    </cfRule>
  </conditionalFormatting>
  <conditionalFormatting sqref="D203:D213">
    <cfRule type="colorScale" priority="849">
      <colorScale>
        <cfvo type="min"/>
        <cfvo type="percentile" val="50"/>
        <cfvo type="max"/>
        <color rgb="FFFF0000"/>
        <color rgb="FFFFEB84"/>
        <color theme="9"/>
      </colorScale>
    </cfRule>
  </conditionalFormatting>
  <conditionalFormatting sqref="J2:J1048576">
    <cfRule type="colorScale" priority="1">
      <colorScale>
        <cfvo type="num" val="0"/>
        <cfvo type="percentile" val="50"/>
        <cfvo type="num" val="1"/>
        <color rgb="FFFF0000"/>
        <color rgb="FFFFEB84"/>
        <color theme="9" tint="-0.249977111117893"/>
      </colorScale>
    </cfRule>
  </conditionalFormatting>
  <pageMargins left="0.7" right="0.7" top="0.75" bottom="0.75" header="0.3" footer="0.3"/>
  <pageSetup scale="50" orientation="portrait" r:id="rId1"/>
  <rowBreaks count="1" manualBreakCount="1">
    <brk id="190" max="10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E59C7D5-E5F9-453E-894F-F14C884F49E9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J7</xm:sqref>
        </x14:conditionalFormatting>
        <x14:conditionalFormatting xmlns:xm="http://schemas.microsoft.com/office/excel/2006/main">
          <x14:cfRule type="dataBar" id="{5C63A235-C4AD-425E-9BBA-AAAA24D27B3C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J10</xm:sqref>
        </x14:conditionalFormatting>
        <x14:conditionalFormatting xmlns:xm="http://schemas.microsoft.com/office/excel/2006/main">
          <x14:cfRule type="dataBar" id="{EED371FF-8036-478D-86F8-8F4F6C1B2C6C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J18</xm:sqref>
        </x14:conditionalFormatting>
        <x14:conditionalFormatting xmlns:xm="http://schemas.microsoft.com/office/excel/2006/main">
          <x14:cfRule type="dataBar" id="{1B71C9FB-8427-469D-8347-76028D5FEA02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J28</xm:sqref>
        </x14:conditionalFormatting>
        <x14:conditionalFormatting xmlns:xm="http://schemas.microsoft.com/office/excel/2006/main">
          <x14:cfRule type="dataBar" id="{11699443-F21A-41CE-BDAC-1C262FF5A405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J31</xm:sqref>
        </x14:conditionalFormatting>
        <x14:conditionalFormatting xmlns:xm="http://schemas.microsoft.com/office/excel/2006/main">
          <x14:cfRule type="dataBar" id="{D0F25327-D945-4BEB-8F67-EC9C8BFE002F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J48</xm:sqref>
        </x14:conditionalFormatting>
        <x14:conditionalFormatting xmlns:xm="http://schemas.microsoft.com/office/excel/2006/main">
          <x14:cfRule type="dataBar" id="{F6CBEA7A-3B80-45C6-BD8D-7CC9175DE4FE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J51</xm:sqref>
        </x14:conditionalFormatting>
        <x14:conditionalFormatting xmlns:xm="http://schemas.microsoft.com/office/excel/2006/main">
          <x14:cfRule type="dataBar" id="{818AED01-A819-401B-8D10-2CAE4E14C150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J54</xm:sqref>
        </x14:conditionalFormatting>
        <x14:conditionalFormatting xmlns:xm="http://schemas.microsoft.com/office/excel/2006/main">
          <x14:cfRule type="dataBar" id="{B079DBC4-0D36-48F1-B560-E164646EF396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J57</xm:sqref>
        </x14:conditionalFormatting>
        <x14:conditionalFormatting xmlns:xm="http://schemas.microsoft.com/office/excel/2006/main">
          <x14:cfRule type="dataBar" id="{C835CB23-8503-4F13-AF72-FFC66B60B94D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J60</xm:sqref>
        </x14:conditionalFormatting>
        <x14:conditionalFormatting xmlns:xm="http://schemas.microsoft.com/office/excel/2006/main">
          <x14:cfRule type="dataBar" id="{A6339363-761C-47F2-93A9-BF0C04E7515E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J63</xm:sqref>
        </x14:conditionalFormatting>
        <x14:conditionalFormatting xmlns:xm="http://schemas.microsoft.com/office/excel/2006/main">
          <x14:cfRule type="dataBar" id="{8AC3D917-AB76-42F5-8ABD-90D2AA53B561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J68</xm:sqref>
        </x14:conditionalFormatting>
        <x14:conditionalFormatting xmlns:xm="http://schemas.microsoft.com/office/excel/2006/main">
          <x14:cfRule type="dataBar" id="{8326B462-2E14-4AD2-A3BC-0D9DA841D695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J71</xm:sqref>
        </x14:conditionalFormatting>
        <x14:conditionalFormatting xmlns:xm="http://schemas.microsoft.com/office/excel/2006/main">
          <x14:cfRule type="dataBar" id="{0FA194B6-3B57-4A62-9D82-D0D27B9C4F7B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J78</xm:sqref>
        </x14:conditionalFormatting>
        <x14:conditionalFormatting xmlns:xm="http://schemas.microsoft.com/office/excel/2006/main">
          <x14:cfRule type="dataBar" id="{5E3FCE77-5F19-4CF1-A312-56324B2C9742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J83</xm:sqref>
        </x14:conditionalFormatting>
        <x14:conditionalFormatting xmlns:xm="http://schemas.microsoft.com/office/excel/2006/main">
          <x14:cfRule type="dataBar" id="{00167A9E-366F-4370-A281-1D49A2BD1B4E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J87</xm:sqref>
        </x14:conditionalFormatting>
        <x14:conditionalFormatting xmlns:xm="http://schemas.microsoft.com/office/excel/2006/main">
          <x14:cfRule type="dataBar" id="{409F68E8-4DD0-4C70-A9A6-A8F35CF105DB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J90</xm:sqref>
        </x14:conditionalFormatting>
        <x14:conditionalFormatting xmlns:xm="http://schemas.microsoft.com/office/excel/2006/main">
          <x14:cfRule type="dataBar" id="{10472E7D-9370-44D9-8D76-85F6CA23CAC9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J97</xm:sqref>
        </x14:conditionalFormatting>
        <x14:conditionalFormatting xmlns:xm="http://schemas.microsoft.com/office/excel/2006/main">
          <x14:cfRule type="dataBar" id="{BF16D483-1480-4451-B837-70BF295FC699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J103</xm:sqref>
        </x14:conditionalFormatting>
        <x14:conditionalFormatting xmlns:xm="http://schemas.microsoft.com/office/excel/2006/main">
          <x14:cfRule type="dataBar" id="{B9169698-814E-4BCA-910B-00254877AA65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J115</xm:sqref>
        </x14:conditionalFormatting>
        <x14:conditionalFormatting xmlns:xm="http://schemas.microsoft.com/office/excel/2006/main">
          <x14:cfRule type="dataBar" id="{D9BD9E1D-C8B8-404D-888C-2812C99C06F1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J118</xm:sqref>
        </x14:conditionalFormatting>
        <x14:conditionalFormatting xmlns:xm="http://schemas.microsoft.com/office/excel/2006/main">
          <x14:cfRule type="dataBar" id="{1B4402BB-66F9-43B3-BE92-A4AEEC61343F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J129</xm:sqref>
        </x14:conditionalFormatting>
        <x14:conditionalFormatting xmlns:xm="http://schemas.microsoft.com/office/excel/2006/main">
          <x14:cfRule type="dataBar" id="{BAEE86A0-A472-475F-A2C0-2DF88FFEA9D3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J135</xm:sqref>
        </x14:conditionalFormatting>
        <x14:conditionalFormatting xmlns:xm="http://schemas.microsoft.com/office/excel/2006/main">
          <x14:cfRule type="dataBar" id="{2488D3D5-348A-40CC-8B22-C62A5CAC7787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J138</xm:sqref>
        </x14:conditionalFormatting>
        <x14:conditionalFormatting xmlns:xm="http://schemas.microsoft.com/office/excel/2006/main">
          <x14:cfRule type="dataBar" id="{5C5C0947-41B9-4160-BB25-0575D502FF15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J141</xm:sqref>
        </x14:conditionalFormatting>
        <x14:conditionalFormatting xmlns:xm="http://schemas.microsoft.com/office/excel/2006/main">
          <x14:cfRule type="dataBar" id="{90BAE77D-D591-49AF-9221-AF7681A8A629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J144</xm:sqref>
        </x14:conditionalFormatting>
        <x14:conditionalFormatting xmlns:xm="http://schemas.microsoft.com/office/excel/2006/main">
          <x14:cfRule type="dataBar" id="{CB6AAFD7-805E-4C69-908D-00013C18217C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J148</xm:sqref>
        </x14:conditionalFormatting>
        <x14:conditionalFormatting xmlns:xm="http://schemas.microsoft.com/office/excel/2006/main">
          <x14:cfRule type="dataBar" id="{6311B4D2-7006-43C3-B7EE-FD3934DC5963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J152</xm:sqref>
        </x14:conditionalFormatting>
        <x14:conditionalFormatting xmlns:xm="http://schemas.microsoft.com/office/excel/2006/main">
          <x14:cfRule type="dataBar" id="{8DAF948C-D3D7-4A29-BE08-4A3ED998ADBB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J156</xm:sqref>
        </x14:conditionalFormatting>
        <x14:conditionalFormatting xmlns:xm="http://schemas.microsoft.com/office/excel/2006/main">
          <x14:cfRule type="dataBar" id="{C50353DD-7F57-4B81-902D-D407FD2DAAC7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J162</xm:sqref>
        </x14:conditionalFormatting>
        <x14:conditionalFormatting xmlns:xm="http://schemas.microsoft.com/office/excel/2006/main">
          <x14:cfRule type="dataBar" id="{471B7FBE-61C8-4A1D-BAE8-4B9E36256A36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J167</xm:sqref>
        </x14:conditionalFormatting>
        <x14:conditionalFormatting xmlns:xm="http://schemas.microsoft.com/office/excel/2006/main">
          <x14:cfRule type="dataBar" id="{C6067769-0A7A-4640-8A08-70BFF06E23E3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J171</xm:sqref>
        </x14:conditionalFormatting>
        <x14:conditionalFormatting xmlns:xm="http://schemas.microsoft.com/office/excel/2006/main">
          <x14:cfRule type="dataBar" id="{C316020F-023B-4A7A-B99D-AFECB64DB2AC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J174</xm:sqref>
        </x14:conditionalFormatting>
        <x14:conditionalFormatting xmlns:xm="http://schemas.microsoft.com/office/excel/2006/main">
          <x14:cfRule type="dataBar" id="{01768479-CFCC-4CC7-B4C9-A4E4A7CC7E9D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J177</xm:sqref>
        </x14:conditionalFormatting>
        <x14:conditionalFormatting xmlns:xm="http://schemas.microsoft.com/office/excel/2006/main">
          <x14:cfRule type="dataBar" id="{C7E247C0-C3EC-4BF3-B28E-24316175A0F5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J181</xm:sqref>
        </x14:conditionalFormatting>
        <x14:conditionalFormatting xmlns:xm="http://schemas.microsoft.com/office/excel/2006/main">
          <x14:cfRule type="dataBar" id="{69E3ADA1-54F5-4B77-94A7-027AE1864C6D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J185</xm:sqref>
        </x14:conditionalFormatting>
        <x14:conditionalFormatting xmlns:xm="http://schemas.microsoft.com/office/excel/2006/main">
          <x14:cfRule type="dataBar" id="{EF0C1C73-4C3B-4454-9FE0-09A691A6009A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J189</xm:sqref>
        </x14:conditionalFormatting>
        <x14:conditionalFormatting xmlns:xm="http://schemas.microsoft.com/office/excel/2006/main">
          <x14:cfRule type="dataBar" id="{4247ECA0-2D16-42EF-89F1-1A2C08F86A9A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J199</xm:sqref>
        </x14:conditionalFormatting>
        <x14:conditionalFormatting xmlns:xm="http://schemas.microsoft.com/office/excel/2006/main">
          <x14:cfRule type="dataBar" id="{005BA546-4ABE-4E5F-A51E-C6B2B4BC8FCB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J187</xm:sqref>
        </x14:conditionalFormatting>
        <x14:conditionalFormatting xmlns:xm="http://schemas.microsoft.com/office/excel/2006/main">
          <x14:cfRule type="dataBar" id="{C26FA1DD-E321-4F12-B375-6A5E02194438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J169</xm:sqref>
        </x14:conditionalFormatting>
        <x14:conditionalFormatting xmlns:xm="http://schemas.microsoft.com/office/excel/2006/main">
          <x14:cfRule type="dataBar" id="{47136EF2-BFCA-42AF-91A6-13E2C9BAC951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J154</xm:sqref>
        </x14:conditionalFormatting>
        <x14:conditionalFormatting xmlns:xm="http://schemas.microsoft.com/office/excel/2006/main">
          <x14:cfRule type="dataBar" id="{A73D6FA0-48F1-418C-B6C4-ADAB2772E8DC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J146</xm:sqref>
        </x14:conditionalFormatting>
        <x14:conditionalFormatting xmlns:xm="http://schemas.microsoft.com/office/excel/2006/main">
          <x14:cfRule type="dataBar" id="{6A6E0C11-C860-4C2E-8DAE-8631CE599E63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J66</xm:sqref>
        </x14:conditionalFormatting>
        <x14:conditionalFormatting xmlns:xm="http://schemas.microsoft.com/office/excel/2006/main">
          <x14:cfRule type="dataBar" id="{5B76D846-C678-46BF-BCBF-5C403E8F9C0F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J85</xm:sqref>
        </x14:conditionalFormatting>
        <x14:conditionalFormatting xmlns:xm="http://schemas.microsoft.com/office/excel/2006/main">
          <x14:cfRule type="dataBar" id="{00E19723-4F2E-4B81-8B24-9A0AB097E761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J105</xm:sqref>
        </x14:conditionalFormatting>
        <x14:conditionalFormatting xmlns:xm="http://schemas.microsoft.com/office/excel/2006/main">
          <x14:cfRule type="dataBar" id="{27558F73-9A22-40FB-9397-D15988964731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J40</xm:sqref>
        </x14:conditionalFormatting>
        <x14:conditionalFormatting xmlns:xm="http://schemas.microsoft.com/office/excel/2006/main">
          <x14:cfRule type="dataBar" id="{F6C69E83-9BE1-4AAB-890B-0E2D0DB0C097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J33</xm:sqref>
        </x14:conditionalFormatting>
        <x14:conditionalFormatting xmlns:xm="http://schemas.microsoft.com/office/excel/2006/main">
          <x14:cfRule type="dataBar" id="{6D92242B-F4A4-4140-B8F3-263212E3586E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6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NOM-011</vt:lpstr>
      <vt:lpstr>grafico</vt:lpstr>
      <vt:lpstr>'NOM-011'!Área_de_impresión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CATEHE Team</cp:lastModifiedBy>
  <dcterms:created xsi:type="dcterms:W3CDTF">2021-02-02T15:15:16Z</dcterms:created>
  <dcterms:modified xsi:type="dcterms:W3CDTF">2021-05-05T13:40:34Z</dcterms:modified>
</cp:coreProperties>
</file>